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160" tabRatio="813" activeTab="1"/>
  </bookViews>
  <sheets>
    <sheet name="Adj. Journal" sheetId="1" r:id="rId1"/>
    <sheet name="Worksheet" sheetId="2" r:id="rId2"/>
    <sheet name="Balance Sheet" sheetId="3" r:id="rId3"/>
    <sheet name="Inc. Statement" sheetId="4" r:id="rId4"/>
    <sheet name="Retained Earning" sheetId="5" r:id="rId5"/>
    <sheet name="Closing Journal" sheetId="6" r:id="rId6"/>
    <sheet name="Closing Trial Balance" sheetId="7" r:id="rId7"/>
    <sheet name="Reversing Journal" sheetId="8" r:id="rId8"/>
    <sheet name="15-2 FIFO" sheetId="9" r:id="rId9"/>
    <sheet name="15-2 LIFO" sheetId="10" r:id="rId10"/>
    <sheet name="15-2 Average" sheetId="11" r:id="rId11"/>
  </sheets>
  <definedNames>
    <definedName name="_xlnm.Print_Area" localSheetId="10">'15-2 Average'!$A$1:$F$40</definedName>
    <definedName name="_xlnm.Print_Area" localSheetId="8">'15-2 FIFO'!$A$1:$F$40</definedName>
    <definedName name="_xlnm.Print_Area" localSheetId="9">'15-2 LIFO'!$A$1:$F$40</definedName>
    <definedName name="_xlnm.Print_Area" localSheetId="0">'Adj. Journal'!$A$1:$F$30</definedName>
    <definedName name="_xlnm.Print_Area" localSheetId="2">'Balance Sheet'!$A$1:$H$21</definedName>
    <definedName name="_xlnm.Print_Area" localSheetId="5">'Closing Journal'!$A$1:$F$34</definedName>
    <definedName name="_xlnm.Print_Area" localSheetId="3">'Inc. Statement'!$A$1:$F$36</definedName>
    <definedName name="_xlnm.Print_Area" localSheetId="4">'Retained Earning'!$A$1:$E$12</definedName>
    <definedName name="_xlnm.Print_Area" localSheetId="1">'Worksheet'!$A$1:$L$38</definedName>
    <definedName name="Z_FB9A9BD1_1CC8_460E_8519_A1DB5FC7B582_.wvu.PrintArea" localSheetId="10" hidden="1">'15-2 Average'!$A$3:$F$40</definedName>
    <definedName name="Z_FB9A9BD1_1CC8_460E_8519_A1DB5FC7B582_.wvu.PrintArea" localSheetId="8" hidden="1">'15-2 FIFO'!$A$3:$F$40</definedName>
    <definedName name="Z_FB9A9BD1_1CC8_460E_8519_A1DB5FC7B582_.wvu.PrintArea" localSheetId="9" hidden="1">'15-2 LIFO'!$A$3:$F$40</definedName>
    <definedName name="Z_FB9A9BD1_1CC8_460E_8519_A1DB5FC7B582_.wvu.PrintArea" localSheetId="0" hidden="1">'Adj. Journal'!$A$1:$F$30</definedName>
    <definedName name="Z_FB9A9BD1_1CC8_460E_8519_A1DB5FC7B582_.wvu.PrintArea" localSheetId="2" hidden="1">'Balance Sheet'!$A$1:$H$21</definedName>
    <definedName name="Z_FB9A9BD1_1CC8_460E_8519_A1DB5FC7B582_.wvu.PrintArea" localSheetId="5" hidden="1">'Closing Journal'!$A$1:$F$33</definedName>
    <definedName name="Z_FB9A9BD1_1CC8_460E_8519_A1DB5FC7B582_.wvu.PrintArea" localSheetId="3" hidden="1">'Inc. Statement'!$A$1:$F$36</definedName>
    <definedName name="Z_FB9A9BD1_1CC8_460E_8519_A1DB5FC7B582_.wvu.PrintArea" localSheetId="4" hidden="1">'Retained Earning'!$A$1:$E$13</definedName>
    <definedName name="Z_FB9A9BD1_1CC8_460E_8519_A1DB5FC7B582_.wvu.PrintArea" localSheetId="1" hidden="1">'Worksheet'!$A$1:$L$38</definedName>
  </definedNames>
  <calcPr fullCalcOnLoad="1"/>
</workbook>
</file>

<file path=xl/sharedStrings.xml><?xml version="1.0" encoding="utf-8"?>
<sst xmlns="http://schemas.openxmlformats.org/spreadsheetml/2006/main" count="315" uniqueCount="103">
  <si>
    <t>PT TRI GUNA</t>
  </si>
  <si>
    <t>Worksheet</t>
  </si>
  <si>
    <t>Per 31 December 200A</t>
  </si>
  <si>
    <t>Account Number</t>
  </si>
  <si>
    <t>Balance Sheet</t>
  </si>
  <si>
    <t>Trial Balance</t>
  </si>
  <si>
    <t>Adjustment</t>
  </si>
  <si>
    <t>As Adjusted Trial Balance</t>
  </si>
  <si>
    <t>Income Statement</t>
  </si>
  <si>
    <t>Cash</t>
  </si>
  <si>
    <t>Account Receivable</t>
  </si>
  <si>
    <t>Prepaid Insurance</t>
  </si>
  <si>
    <t>Prepaid Rent</t>
  </si>
  <si>
    <t>Supplies</t>
  </si>
  <si>
    <t>Equipment</t>
  </si>
  <si>
    <t>Account Payable</t>
  </si>
  <si>
    <t>Bond Payable</t>
  </si>
  <si>
    <t>Dividen</t>
  </si>
  <si>
    <t>Retained Earning</t>
  </si>
  <si>
    <t>Sales</t>
  </si>
  <si>
    <t>Sales Return</t>
  </si>
  <si>
    <t>Sales Discount</t>
  </si>
  <si>
    <t>Purchases</t>
  </si>
  <si>
    <t>Purchases Discount</t>
  </si>
  <si>
    <t>Freight In</t>
  </si>
  <si>
    <t>Salary Expense</t>
  </si>
  <si>
    <t>Rent Expense</t>
  </si>
  <si>
    <t>Insurance Expense</t>
  </si>
  <si>
    <t>Utility Expense</t>
  </si>
  <si>
    <t>Advertising Expense</t>
  </si>
  <si>
    <t>Depreciation Expense</t>
  </si>
  <si>
    <t>Miscellaneous Expense</t>
  </si>
  <si>
    <t>Income Summary</t>
  </si>
  <si>
    <t>Supplies Expense</t>
  </si>
  <si>
    <t>Adjustment Journal</t>
  </si>
  <si>
    <t>Month : December 200A</t>
  </si>
  <si>
    <t>Page : 1</t>
  </si>
  <si>
    <t>Date</t>
  </si>
  <si>
    <t>Descriptions</t>
  </si>
  <si>
    <t>Debit (Rp)</t>
  </si>
  <si>
    <t>Credit (Rp)</t>
  </si>
  <si>
    <t>200A</t>
  </si>
  <si>
    <t>December</t>
  </si>
  <si>
    <t>Merchandise Inventory</t>
  </si>
  <si>
    <t>Capital Stock</t>
  </si>
  <si>
    <t>Revenue :</t>
  </si>
  <si>
    <t>Net Sales</t>
  </si>
  <si>
    <t>Cost Of Goods Sales :</t>
  </si>
  <si>
    <t>Freight - In</t>
  </si>
  <si>
    <t>Initial Merchandise Inventory</t>
  </si>
  <si>
    <t>Merchandise Inventory which Available for Sales</t>
  </si>
  <si>
    <t>Net Purchases</t>
  </si>
  <si>
    <t>Ending Merchandise Inventory</t>
  </si>
  <si>
    <t>Cost Of Goods Sales</t>
  </si>
  <si>
    <t>Operating Expenses :</t>
  </si>
  <si>
    <t>Gross Loss</t>
  </si>
  <si>
    <t>Total of Operating Expenses</t>
  </si>
  <si>
    <t>Net Loss</t>
  </si>
  <si>
    <t>Changing of Retained Earning Statement</t>
  </si>
  <si>
    <t>For Periode which Ended 31 December 200A</t>
  </si>
  <si>
    <t>Retained Earning, Initial Year</t>
  </si>
  <si>
    <t>Retained Earning, Ending Year</t>
  </si>
  <si>
    <t>Current Assets :</t>
  </si>
  <si>
    <t>Total Of Current Assets</t>
  </si>
  <si>
    <t>Fixed Assets :</t>
  </si>
  <si>
    <t>Accum. Dep. Of Equipment</t>
  </si>
  <si>
    <t>Total of Fixed Assets</t>
  </si>
  <si>
    <t>Total Of ASSETS</t>
  </si>
  <si>
    <t>LIABILITIES AND CAPITAL</t>
  </si>
  <si>
    <t>CAPITAL :</t>
  </si>
  <si>
    <t>Total Of Capital</t>
  </si>
  <si>
    <t>Total Of LIABILITIES and CAPITAL</t>
  </si>
  <si>
    <t>TOTAL</t>
  </si>
  <si>
    <t>Account Name</t>
  </si>
  <si>
    <t>Total Of Liabilities</t>
  </si>
  <si>
    <t>ASSETS</t>
  </si>
  <si>
    <t>*Dalam Rupiah</t>
  </si>
  <si>
    <t>Closing Journal</t>
  </si>
  <si>
    <t>Reversing Entries</t>
  </si>
  <si>
    <t>Month : January 200B</t>
  </si>
  <si>
    <t>PT SINAR BAKTI</t>
  </si>
  <si>
    <t>Cost of Good Sales "Barang A" :</t>
  </si>
  <si>
    <t>Merchandise Inventory available for sales</t>
  </si>
  <si>
    <t>Cost Of Goods Sales " Barang A "</t>
  </si>
  <si>
    <t>Cost Of Good Sales "Barang B" :</t>
  </si>
  <si>
    <t>Cost Of Goods Sales " Barang B "</t>
  </si>
  <si>
    <t>Cost Of Good Sales "Barang C" :</t>
  </si>
  <si>
    <t>Cost Of Goods Sales " Barang C "</t>
  </si>
  <si>
    <t>Gross Profit</t>
  </si>
  <si>
    <t>Operating Expense :</t>
  </si>
  <si>
    <t>Sales Expense</t>
  </si>
  <si>
    <t>General and Administration Expense</t>
  </si>
  <si>
    <t>Net Profit</t>
  </si>
  <si>
    <t>Closing Trial Balance</t>
  </si>
  <si>
    <t>Total</t>
  </si>
  <si>
    <t>Acc. No.</t>
  </si>
  <si>
    <t>*First In First Out Methode</t>
  </si>
  <si>
    <t>*Last In First Out Methode</t>
  </si>
  <si>
    <t>*Average Methode</t>
  </si>
  <si>
    <t>Liabilities (Short Term) :</t>
  </si>
  <si>
    <t>Libilities (Long Term) :</t>
  </si>
  <si>
    <t>Cost Of Goods Sold</t>
  </si>
  <si>
    <t>Office Utility Expense</t>
  </si>
</sst>
</file>

<file path=xl/styles.xml><?xml version="1.0" encoding="utf-8"?>
<styleSheet xmlns="http://schemas.openxmlformats.org/spreadsheetml/2006/main">
  <numFmts count="1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</numFmts>
  <fonts count="51">
    <font>
      <sz val="11"/>
      <color theme="1"/>
      <name val="Calibri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20"/>
      <color indexed="8"/>
      <name val="Cambria"/>
      <family val="1"/>
    </font>
    <font>
      <u val="single"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20"/>
      <color indexed="8"/>
      <name val="Cambria"/>
      <family val="1"/>
    </font>
    <font>
      <b/>
      <u val="single"/>
      <sz val="12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8"/>
      <name val="Cambria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mbria"/>
      <family val="1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 style="dashed"/>
      <top style="medium"/>
      <bottom style="dashed"/>
    </border>
    <border>
      <left style="dashed"/>
      <right/>
      <top/>
      <bottom style="dashed"/>
    </border>
    <border>
      <left/>
      <right style="dashed"/>
      <top style="medium"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/>
      <bottom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dashed"/>
      <top/>
      <bottom/>
    </border>
    <border>
      <left style="dashed"/>
      <right style="dashed"/>
      <top style="thin"/>
      <bottom style="double"/>
    </border>
    <border>
      <left style="dashed"/>
      <right style="medium"/>
      <top style="thin"/>
      <bottom style="double"/>
    </border>
    <border>
      <left style="medium"/>
      <right/>
      <top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/>
      <top style="medium"/>
      <bottom/>
    </border>
    <border>
      <left style="medium"/>
      <right style="dashed"/>
      <top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/>
      <top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 style="thin"/>
      <right/>
      <top style="dashed"/>
      <bottom style="dashed"/>
    </border>
    <border>
      <left style="thin"/>
      <right/>
      <top style="dashed"/>
      <bottom style="medium"/>
    </border>
    <border>
      <left style="thin"/>
      <right style="dashed"/>
      <top style="medium"/>
      <bottom style="dashed"/>
    </border>
    <border>
      <left style="dashed"/>
      <right/>
      <top style="dashed"/>
      <bottom/>
    </border>
    <border>
      <left style="dashed"/>
      <right/>
      <top/>
      <bottom style="medium"/>
    </border>
    <border>
      <left style="dashed"/>
      <right style="thin"/>
      <top style="medium"/>
      <bottom style="double"/>
    </border>
    <border>
      <left style="dashed"/>
      <right style="medium"/>
      <top style="medium"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/>
      <top style="dashed"/>
      <bottom style="medium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thick"/>
    </border>
    <border>
      <left style="dashed"/>
      <right style="dashed"/>
      <top style="medium"/>
      <bottom style="thick"/>
    </border>
    <border>
      <left style="medium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medium"/>
      <top style="thick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9" fontId="3" fillId="0" borderId="18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169" fontId="4" fillId="0" borderId="25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9" fontId="3" fillId="0" borderId="31" xfId="0" applyNumberFormat="1" applyFont="1" applyBorder="1" applyAlignment="1">
      <alignment/>
    </xf>
    <xf numFmtId="169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169" fontId="3" fillId="0" borderId="28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69" fontId="3" fillId="0" borderId="37" xfId="0" applyNumberFormat="1" applyFont="1" applyBorder="1" applyAlignment="1">
      <alignment/>
    </xf>
    <xf numFmtId="169" fontId="3" fillId="0" borderId="38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169" fontId="4" fillId="0" borderId="39" xfId="0" applyNumberFormat="1" applyFont="1" applyBorder="1" applyAlignment="1">
      <alignment/>
    </xf>
    <xf numFmtId="169" fontId="4" fillId="0" borderId="40" xfId="0" applyNumberFormat="1" applyFont="1" applyBorder="1" applyAlignment="1">
      <alignment/>
    </xf>
    <xf numFmtId="0" fontId="5" fillId="0" borderId="0" xfId="0" applyFont="1" applyAlignment="1">
      <alignment/>
    </xf>
    <xf numFmtId="169" fontId="3" fillId="0" borderId="13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47" xfId="0" applyNumberFormat="1" applyFont="1" applyBorder="1" applyAlignment="1">
      <alignment/>
    </xf>
    <xf numFmtId="169" fontId="3" fillId="0" borderId="48" xfId="0" applyNumberFormat="1" applyFont="1" applyBorder="1" applyAlignment="1">
      <alignment/>
    </xf>
    <xf numFmtId="169" fontId="4" fillId="0" borderId="49" xfId="0" applyNumberFormat="1" applyFont="1" applyBorder="1" applyAlignment="1">
      <alignment/>
    </xf>
    <xf numFmtId="169" fontId="3" fillId="0" borderId="50" xfId="0" applyNumberFormat="1" applyFont="1" applyBorder="1" applyAlignment="1">
      <alignment/>
    </xf>
    <xf numFmtId="169" fontId="4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69" fontId="4" fillId="0" borderId="0" xfId="0" applyNumberFormat="1" applyFont="1" applyAlignment="1">
      <alignment/>
    </xf>
    <xf numFmtId="0" fontId="9" fillId="0" borderId="57" xfId="0" applyFont="1" applyBorder="1" applyAlignment="1">
      <alignment/>
    </xf>
    <xf numFmtId="0" fontId="9" fillId="0" borderId="4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0" xfId="0" applyFont="1" applyBorder="1" applyAlignment="1">
      <alignment/>
    </xf>
    <xf numFmtId="169" fontId="3" fillId="0" borderId="58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169" fontId="4" fillId="0" borderId="15" xfId="0" applyNumberFormat="1" applyFont="1" applyBorder="1" applyAlignment="1">
      <alignment/>
    </xf>
    <xf numFmtId="169" fontId="4" fillId="0" borderId="59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5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58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4" fillId="0" borderId="28" xfId="0" applyFont="1" applyBorder="1" applyAlignment="1">
      <alignment horizontal="right"/>
    </xf>
    <xf numFmtId="169" fontId="3" fillId="0" borderId="60" xfId="0" applyNumberFormat="1" applyFont="1" applyBorder="1" applyAlignment="1">
      <alignment/>
    </xf>
    <xf numFmtId="169" fontId="3" fillId="0" borderId="5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9" fillId="0" borderId="61" xfId="0" applyFont="1" applyBorder="1" applyAlignment="1">
      <alignment/>
    </xf>
    <xf numFmtId="0" fontId="3" fillId="0" borderId="62" xfId="0" applyFont="1" applyBorder="1" applyAlignment="1">
      <alignment/>
    </xf>
    <xf numFmtId="169" fontId="3" fillId="0" borderId="62" xfId="0" applyNumberFormat="1" applyFont="1" applyBorder="1" applyAlignment="1">
      <alignment/>
    </xf>
    <xf numFmtId="169" fontId="3" fillId="0" borderId="63" xfId="0" applyNumberFormat="1" applyFont="1" applyBorder="1" applyAlignment="1">
      <alignment/>
    </xf>
    <xf numFmtId="172" fontId="3" fillId="0" borderId="62" xfId="0" applyNumberFormat="1" applyFont="1" applyBorder="1" applyAlignment="1">
      <alignment/>
    </xf>
    <xf numFmtId="172" fontId="3" fillId="0" borderId="63" xfId="0" applyNumberFormat="1" applyFont="1" applyBorder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3" fillId="35" borderId="10" xfId="0" applyNumberFormat="1" applyFont="1" applyFill="1" applyBorder="1" applyAlignment="1">
      <alignment horizontal="center"/>
    </xf>
    <xf numFmtId="169" fontId="3" fillId="35" borderId="11" xfId="0" applyNumberFormat="1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169" fontId="3" fillId="35" borderId="66" xfId="0" applyNumberFormat="1" applyFont="1" applyFill="1" applyBorder="1" applyAlignment="1">
      <alignment horizontal="center"/>
    </xf>
    <xf numFmtId="169" fontId="3" fillId="35" borderId="67" xfId="0" applyNumberFormat="1" applyFont="1" applyFill="1" applyBorder="1" applyAlignment="1">
      <alignment horizontal="center"/>
    </xf>
    <xf numFmtId="169" fontId="3" fillId="0" borderId="17" xfId="0" applyNumberFormat="1" applyFont="1" applyBorder="1" applyAlignment="1">
      <alignment/>
    </xf>
    <xf numFmtId="169" fontId="3" fillId="35" borderId="65" xfId="0" applyNumberFormat="1" applyFont="1" applyFill="1" applyBorder="1" applyAlignment="1">
      <alignment horizontal="center"/>
    </xf>
    <xf numFmtId="169" fontId="3" fillId="35" borderId="6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9" fontId="3" fillId="35" borderId="65" xfId="0" applyNumberFormat="1" applyFont="1" applyFill="1" applyBorder="1" applyAlignment="1">
      <alignment horizontal="center" vertical="center" wrapText="1"/>
    </xf>
    <xf numFmtId="169" fontId="3" fillId="35" borderId="68" xfId="0" applyNumberFormat="1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72" xfId="0" applyFont="1" applyBorder="1" applyAlignment="1">
      <alignment horizontal="right" vertical="center" wrapText="1"/>
    </xf>
    <xf numFmtId="0" fontId="16" fillId="0" borderId="72" xfId="0" applyFont="1" applyBorder="1" applyAlignment="1">
      <alignment horizontal="right" vertical="center" wrapText="1"/>
    </xf>
    <xf numFmtId="0" fontId="7" fillId="35" borderId="7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15" fillId="0" borderId="72" xfId="0" applyNumberFormat="1" applyFont="1" applyBorder="1" applyAlignment="1">
      <alignment horizontal="right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9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F30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F1"/>
    </sheetView>
  </sheetViews>
  <sheetFormatPr defaultColWidth="9.140625" defaultRowHeight="15"/>
  <cols>
    <col min="1" max="1" width="11.140625" style="1" customWidth="1"/>
    <col min="2" max="2" width="4.8515625" style="1" customWidth="1"/>
    <col min="3" max="3" width="3.8515625" style="1" customWidth="1"/>
    <col min="4" max="4" width="31.7109375" style="1" customWidth="1"/>
    <col min="5" max="6" width="15.28125" style="2" customWidth="1"/>
    <col min="7" max="16384" width="9.140625" style="1" customWidth="1"/>
  </cols>
  <sheetData>
    <row r="1" spans="1:6" ht="25.5">
      <c r="A1" s="126" t="s">
        <v>0</v>
      </c>
      <c r="B1" s="126"/>
      <c r="C1" s="126"/>
      <c r="D1" s="126"/>
      <c r="E1" s="126"/>
      <c r="F1" s="126"/>
    </row>
    <row r="2" spans="1:6" ht="15.75">
      <c r="A2" s="127" t="s">
        <v>34</v>
      </c>
      <c r="B2" s="127"/>
      <c r="C2" s="127"/>
      <c r="D2" s="127"/>
      <c r="E2" s="127"/>
      <c r="F2" s="127"/>
    </row>
    <row r="3" spans="1:6" ht="15.75">
      <c r="A3" s="127" t="s">
        <v>35</v>
      </c>
      <c r="B3" s="127"/>
      <c r="C3" s="127"/>
      <c r="D3" s="127"/>
      <c r="E3" s="127"/>
      <c r="F3" s="127"/>
    </row>
    <row r="4" ht="6.75" customHeight="1"/>
    <row r="5" spans="1:6" ht="16.5" thickBot="1">
      <c r="A5" s="128"/>
      <c r="B5" s="128"/>
      <c r="C5" s="128"/>
      <c r="D5" s="128"/>
      <c r="E5" s="128"/>
      <c r="F5" s="128"/>
    </row>
    <row r="6" spans="1:6" s="5" customFormat="1" ht="16.5" thickBot="1">
      <c r="A6" s="125" t="s">
        <v>37</v>
      </c>
      <c r="B6" s="124"/>
      <c r="C6" s="123" t="s">
        <v>38</v>
      </c>
      <c r="D6" s="124"/>
      <c r="E6" s="111" t="s">
        <v>39</v>
      </c>
      <c r="F6" s="112" t="s">
        <v>40</v>
      </c>
    </row>
    <row r="7" spans="1:6" ht="15.75">
      <c r="A7" s="28" t="s">
        <v>41</v>
      </c>
      <c r="B7" s="6"/>
      <c r="C7" s="7"/>
      <c r="D7" s="8"/>
      <c r="E7" s="9"/>
      <c r="F7" s="10"/>
    </row>
    <row r="8" spans="1:6" ht="15.75">
      <c r="A8" s="29" t="s">
        <v>42</v>
      </c>
      <c r="B8" s="12">
        <v>31</v>
      </c>
      <c r="C8" s="13" t="s">
        <v>32</v>
      </c>
      <c r="D8" s="14"/>
      <c r="E8" s="15">
        <v>21000</v>
      </c>
      <c r="F8" s="16">
        <v>0</v>
      </c>
    </row>
    <row r="9" spans="1:6" ht="15.75">
      <c r="A9" s="11"/>
      <c r="B9" s="12"/>
      <c r="C9" s="13"/>
      <c r="D9" s="14" t="s">
        <v>43</v>
      </c>
      <c r="E9" s="15">
        <v>0</v>
      </c>
      <c r="F9" s="16">
        <v>21000</v>
      </c>
    </row>
    <row r="10" spans="1:6" ht="15.75">
      <c r="A10" s="11"/>
      <c r="B10" s="12"/>
      <c r="C10" s="13"/>
      <c r="D10" s="14"/>
      <c r="E10" s="15"/>
      <c r="F10" s="16"/>
    </row>
    <row r="11" spans="1:6" ht="15.75">
      <c r="A11" s="11"/>
      <c r="B11" s="12"/>
      <c r="C11" s="13" t="s">
        <v>43</v>
      </c>
      <c r="D11" s="14"/>
      <c r="E11" s="15">
        <v>20000</v>
      </c>
      <c r="F11" s="16">
        <v>0</v>
      </c>
    </row>
    <row r="12" spans="1:6" ht="15.75">
      <c r="A12" s="11"/>
      <c r="B12" s="12"/>
      <c r="C12" s="13"/>
      <c r="D12" s="14" t="s">
        <v>32</v>
      </c>
      <c r="E12" s="15">
        <v>0</v>
      </c>
      <c r="F12" s="16">
        <v>20000</v>
      </c>
    </row>
    <row r="13" spans="1:6" ht="15.75">
      <c r="A13" s="11"/>
      <c r="B13" s="12"/>
      <c r="C13" s="13"/>
      <c r="D13" s="14"/>
      <c r="E13" s="15"/>
      <c r="F13" s="16"/>
    </row>
    <row r="14" spans="1:6" ht="15.75">
      <c r="A14" s="11"/>
      <c r="B14" s="12">
        <v>31</v>
      </c>
      <c r="C14" s="99" t="s">
        <v>27</v>
      </c>
      <c r="D14" s="100"/>
      <c r="E14" s="15">
        <v>450</v>
      </c>
      <c r="F14" s="16">
        <v>0</v>
      </c>
    </row>
    <row r="15" spans="1:6" ht="15.75">
      <c r="A15" s="11"/>
      <c r="B15" s="12"/>
      <c r="C15" s="99"/>
      <c r="D15" s="100" t="s">
        <v>11</v>
      </c>
      <c r="E15" s="15">
        <v>0</v>
      </c>
      <c r="F15" s="16">
        <v>450</v>
      </c>
    </row>
    <row r="16" spans="1:6" ht="15.75">
      <c r="A16" s="11"/>
      <c r="B16" s="12"/>
      <c r="C16" s="99"/>
      <c r="D16" s="100"/>
      <c r="E16" s="15"/>
      <c r="F16" s="16"/>
    </row>
    <row r="17" spans="1:6" ht="15.75">
      <c r="A17" s="11"/>
      <c r="B17" s="12">
        <v>31</v>
      </c>
      <c r="C17" s="99" t="s">
        <v>26</v>
      </c>
      <c r="D17" s="100"/>
      <c r="E17" s="15">
        <v>1250</v>
      </c>
      <c r="F17" s="16">
        <v>0</v>
      </c>
    </row>
    <row r="18" spans="1:6" ht="15.75">
      <c r="A18" s="11"/>
      <c r="B18" s="12"/>
      <c r="C18" s="99"/>
      <c r="D18" s="100" t="s">
        <v>12</v>
      </c>
      <c r="E18" s="15">
        <v>0</v>
      </c>
      <c r="F18" s="16">
        <v>1250</v>
      </c>
    </row>
    <row r="19" spans="1:6" ht="15.75">
      <c r="A19" s="11"/>
      <c r="B19" s="12"/>
      <c r="C19" s="99"/>
      <c r="D19" s="100"/>
      <c r="E19" s="15"/>
      <c r="F19" s="16"/>
    </row>
    <row r="20" spans="1:6" ht="15.75">
      <c r="A20" s="11"/>
      <c r="B20" s="12">
        <v>31</v>
      </c>
      <c r="C20" s="99" t="s">
        <v>13</v>
      </c>
      <c r="D20" s="100"/>
      <c r="E20" s="15">
        <v>150</v>
      </c>
      <c r="F20" s="16">
        <v>0</v>
      </c>
    </row>
    <row r="21" spans="1:6" ht="15.75">
      <c r="A21" s="11"/>
      <c r="B21" s="12"/>
      <c r="C21" s="99"/>
      <c r="D21" s="100" t="s">
        <v>14</v>
      </c>
      <c r="E21" s="15">
        <v>0</v>
      </c>
      <c r="F21" s="16">
        <v>150</v>
      </c>
    </row>
    <row r="22" spans="1:6" ht="15.75">
      <c r="A22" s="11"/>
      <c r="B22" s="12"/>
      <c r="C22" s="99"/>
      <c r="D22" s="100"/>
      <c r="E22" s="15"/>
      <c r="F22" s="16"/>
    </row>
    <row r="23" spans="1:6" ht="15.75">
      <c r="A23" s="11"/>
      <c r="B23" s="12">
        <v>31</v>
      </c>
      <c r="C23" s="99" t="s">
        <v>33</v>
      </c>
      <c r="D23" s="100"/>
      <c r="E23" s="15">
        <v>2600</v>
      </c>
      <c r="F23" s="16">
        <v>0</v>
      </c>
    </row>
    <row r="24" spans="1:6" ht="15.75">
      <c r="A24" s="11"/>
      <c r="B24" s="12"/>
      <c r="C24" s="99"/>
      <c r="D24" s="100" t="s">
        <v>13</v>
      </c>
      <c r="E24" s="15">
        <v>0</v>
      </c>
      <c r="F24" s="16">
        <v>2600</v>
      </c>
    </row>
    <row r="25" spans="1:6" ht="15.75">
      <c r="A25" s="11"/>
      <c r="B25" s="12"/>
      <c r="C25" s="99"/>
      <c r="D25" s="100"/>
      <c r="E25" s="15"/>
      <c r="F25" s="16"/>
    </row>
    <row r="26" spans="1:6" ht="15.75">
      <c r="A26" s="11"/>
      <c r="B26" s="12">
        <v>31</v>
      </c>
      <c r="C26" s="13" t="s">
        <v>30</v>
      </c>
      <c r="D26" s="14"/>
      <c r="E26" s="15">
        <v>4400</v>
      </c>
      <c r="F26" s="16">
        <v>0</v>
      </c>
    </row>
    <row r="27" spans="1:6" ht="15.75">
      <c r="A27" s="11"/>
      <c r="B27" s="12"/>
      <c r="C27" s="13"/>
      <c r="D27" s="14" t="s">
        <v>65</v>
      </c>
      <c r="E27" s="15">
        <v>0</v>
      </c>
      <c r="F27" s="16">
        <v>4400</v>
      </c>
    </row>
    <row r="28" spans="1:6" ht="15.75">
      <c r="A28" s="11"/>
      <c r="B28" s="12"/>
      <c r="C28" s="13"/>
      <c r="D28" s="14"/>
      <c r="E28" s="17"/>
      <c r="F28" s="18"/>
    </row>
    <row r="29" spans="1:6" ht="16.5" thickBot="1">
      <c r="A29" s="19"/>
      <c r="B29" s="120" t="s">
        <v>72</v>
      </c>
      <c r="C29" s="121"/>
      <c r="D29" s="122"/>
      <c r="E29" s="20">
        <f>SUM(E7:E28)</f>
        <v>49850</v>
      </c>
      <c r="F29" s="21">
        <f>SUM(F7:F28)</f>
        <v>49850</v>
      </c>
    </row>
    <row r="30" spans="1:6" ht="17.25" thickBot="1" thickTop="1">
      <c r="A30" s="22"/>
      <c r="B30" s="23"/>
      <c r="C30" s="24"/>
      <c r="D30" s="25"/>
      <c r="E30" s="26"/>
      <c r="F30" s="27"/>
    </row>
  </sheetData>
  <sheetProtection/>
  <mergeCells count="7">
    <mergeCell ref="B29:D29"/>
    <mergeCell ref="C6:D6"/>
    <mergeCell ref="A6:B6"/>
    <mergeCell ref="A1:F1"/>
    <mergeCell ref="A2:F2"/>
    <mergeCell ref="A3:F3"/>
    <mergeCell ref="A5:F5"/>
  </mergeCells>
  <printOptions/>
  <pageMargins left="0.8661417322834646" right="0.1574803149606299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H40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44.57421875" style="1" customWidth="1"/>
    <col min="4" max="6" width="14.7109375" style="2" customWidth="1"/>
    <col min="7" max="8" width="9.140625" style="2" customWidth="1"/>
    <col min="9" max="16384" width="9.140625" style="1" customWidth="1"/>
  </cols>
  <sheetData>
    <row r="1" spans="1:8" s="108" customFormat="1" ht="15.75">
      <c r="A1" s="154" t="s">
        <v>97</v>
      </c>
      <c r="B1" s="155"/>
      <c r="C1" s="155"/>
      <c r="D1" s="155"/>
      <c r="E1" s="155"/>
      <c r="F1" s="155"/>
      <c r="G1" s="107"/>
      <c r="H1" s="107"/>
    </row>
    <row r="2" ht="6" customHeight="1"/>
    <row r="3" spans="1:8" s="54" customFormat="1" ht="25.5">
      <c r="A3" s="126" t="s">
        <v>80</v>
      </c>
      <c r="B3" s="147"/>
      <c r="C3" s="147"/>
      <c r="D3" s="147"/>
      <c r="E3" s="147"/>
      <c r="F3" s="147"/>
      <c r="G3" s="70"/>
      <c r="H3" s="70"/>
    </row>
    <row r="4" spans="1:8" s="54" customFormat="1" ht="15.75">
      <c r="A4" s="127" t="s">
        <v>8</v>
      </c>
      <c r="B4" s="148"/>
      <c r="C4" s="148"/>
      <c r="D4" s="148"/>
      <c r="E4" s="148"/>
      <c r="F4" s="148"/>
      <c r="G4" s="70"/>
      <c r="H4" s="70"/>
    </row>
    <row r="5" spans="1:8" s="54" customFormat="1" ht="15.75">
      <c r="A5" s="127" t="s">
        <v>59</v>
      </c>
      <c r="B5" s="148"/>
      <c r="C5" s="148"/>
      <c r="D5" s="148"/>
      <c r="E5" s="148"/>
      <c r="F5" s="148"/>
      <c r="G5" s="70"/>
      <c r="H5" s="70"/>
    </row>
    <row r="6" spans="1:6" ht="15.75" customHeight="1" thickBot="1">
      <c r="A6" s="156" t="s">
        <v>76</v>
      </c>
      <c r="B6" s="157"/>
      <c r="C6" s="157"/>
      <c r="D6" s="157"/>
      <c r="E6" s="157"/>
      <c r="F6" s="157"/>
    </row>
    <row r="7" spans="1:6" ht="16.5" thickTop="1">
      <c r="A7" s="101" t="s">
        <v>45</v>
      </c>
      <c r="B7" s="102"/>
      <c r="C7" s="102"/>
      <c r="D7" s="103"/>
      <c r="E7" s="103"/>
      <c r="F7" s="104"/>
    </row>
    <row r="8" spans="1:6" ht="15.75">
      <c r="A8" s="46"/>
      <c r="B8" s="66" t="s">
        <v>19</v>
      </c>
      <c r="C8" s="14"/>
      <c r="D8" s="15"/>
      <c r="E8" s="15"/>
      <c r="F8" s="16">
        <v>12000000</v>
      </c>
    </row>
    <row r="9" spans="1:6" ht="15.75">
      <c r="A9" s="46"/>
      <c r="B9" s="66"/>
      <c r="C9" s="14"/>
      <c r="D9" s="15"/>
      <c r="E9" s="15"/>
      <c r="F9" s="16"/>
    </row>
    <row r="10" spans="1:6" ht="15.75">
      <c r="A10" s="72" t="s">
        <v>47</v>
      </c>
      <c r="B10" s="66"/>
      <c r="C10" s="14"/>
      <c r="D10" s="15"/>
      <c r="E10" s="15"/>
      <c r="F10" s="16"/>
    </row>
    <row r="11" spans="1:6" ht="15.75">
      <c r="A11" s="72"/>
      <c r="B11" s="66" t="s">
        <v>81</v>
      </c>
      <c r="C11" s="14"/>
      <c r="D11" s="15"/>
      <c r="E11" s="15"/>
      <c r="F11" s="16"/>
    </row>
    <row r="12" spans="1:6" ht="15.75">
      <c r="A12" s="46"/>
      <c r="B12" s="66"/>
      <c r="C12" s="66" t="s">
        <v>49</v>
      </c>
      <c r="D12" s="15">
        <v>650000</v>
      </c>
      <c r="E12" s="15"/>
      <c r="F12" s="16"/>
    </row>
    <row r="13" spans="1:6" ht="16.5" thickBot="1">
      <c r="A13" s="46"/>
      <c r="B13" s="66"/>
      <c r="C13" s="14" t="s">
        <v>22</v>
      </c>
      <c r="D13" s="17">
        <v>4375000</v>
      </c>
      <c r="E13" s="15"/>
      <c r="F13" s="16"/>
    </row>
    <row r="14" spans="1:6" ht="15.75">
      <c r="A14" s="46"/>
      <c r="B14" s="66"/>
      <c r="C14" s="14" t="s">
        <v>82</v>
      </c>
      <c r="D14" s="56">
        <f>D12+D13</f>
        <v>5025000</v>
      </c>
      <c r="E14" s="15"/>
      <c r="F14" s="16"/>
    </row>
    <row r="15" spans="1:6" ht="16.5" thickBot="1">
      <c r="A15" s="46"/>
      <c r="B15" s="66"/>
      <c r="C15" s="14" t="s">
        <v>52</v>
      </c>
      <c r="D15" s="17">
        <v>-325000</v>
      </c>
      <c r="E15" s="15"/>
      <c r="F15" s="16"/>
    </row>
    <row r="16" spans="1:6" ht="15.75">
      <c r="A16" s="46"/>
      <c r="B16" s="66"/>
      <c r="C16" s="62" t="s">
        <v>83</v>
      </c>
      <c r="D16" s="56"/>
      <c r="E16" s="15">
        <v>4700000</v>
      </c>
      <c r="F16" s="16"/>
    </row>
    <row r="17" spans="1:6" ht="15.75">
      <c r="A17" s="46"/>
      <c r="B17" s="66"/>
      <c r="C17" s="62"/>
      <c r="D17" s="15"/>
      <c r="E17" s="15"/>
      <c r="F17" s="16"/>
    </row>
    <row r="18" spans="1:6" ht="15.75">
      <c r="A18" s="46"/>
      <c r="B18" s="66" t="s">
        <v>84</v>
      </c>
      <c r="C18" s="14"/>
      <c r="D18" s="15"/>
      <c r="E18" s="15"/>
      <c r="F18" s="16"/>
    </row>
    <row r="19" spans="1:6" ht="15.75">
      <c r="A19" s="46"/>
      <c r="B19" s="66"/>
      <c r="C19" s="14" t="s">
        <v>49</v>
      </c>
      <c r="D19" s="15">
        <v>32000</v>
      </c>
      <c r="E19" s="15"/>
      <c r="F19" s="16"/>
    </row>
    <row r="20" spans="1:6" ht="16.5" thickBot="1">
      <c r="A20" s="46"/>
      <c r="B20" s="66"/>
      <c r="C20" s="14" t="s">
        <v>22</v>
      </c>
      <c r="D20" s="17">
        <v>217000</v>
      </c>
      <c r="E20" s="15"/>
      <c r="F20" s="16"/>
    </row>
    <row r="21" spans="1:6" ht="15.75">
      <c r="A21" s="46"/>
      <c r="B21" s="66"/>
      <c r="C21" s="14" t="s">
        <v>82</v>
      </c>
      <c r="D21" s="56">
        <f>D19+D20</f>
        <v>249000</v>
      </c>
      <c r="E21" s="15"/>
      <c r="F21" s="16"/>
    </row>
    <row r="22" spans="1:6" ht="16.5" thickBot="1">
      <c r="A22" s="46"/>
      <c r="B22" s="66"/>
      <c r="C22" s="14" t="s">
        <v>52</v>
      </c>
      <c r="D22" s="17">
        <v>-6400</v>
      </c>
      <c r="E22" s="15"/>
      <c r="F22" s="16"/>
    </row>
    <row r="23" spans="1:6" ht="15.75">
      <c r="A23" s="72"/>
      <c r="B23" s="66"/>
      <c r="C23" s="62" t="s">
        <v>85</v>
      </c>
      <c r="D23" s="56"/>
      <c r="E23" s="15">
        <f>D21+D22</f>
        <v>242600</v>
      </c>
      <c r="F23" s="16"/>
    </row>
    <row r="24" spans="1:6" ht="15.75">
      <c r="A24" s="46"/>
      <c r="B24" s="66"/>
      <c r="C24" s="14"/>
      <c r="D24" s="15"/>
      <c r="E24" s="15"/>
      <c r="F24" s="16"/>
    </row>
    <row r="25" spans="1:6" ht="15.75">
      <c r="A25" s="46"/>
      <c r="B25" s="66" t="s">
        <v>86</v>
      </c>
      <c r="C25" s="14"/>
      <c r="D25" s="15"/>
      <c r="E25" s="15"/>
      <c r="F25" s="16"/>
    </row>
    <row r="26" spans="1:6" ht="15.75">
      <c r="A26" s="46"/>
      <c r="B26" s="66"/>
      <c r="C26" s="14" t="s">
        <v>49</v>
      </c>
      <c r="D26" s="15">
        <v>216000</v>
      </c>
      <c r="E26" s="15"/>
      <c r="F26" s="16"/>
    </row>
    <row r="27" spans="1:6" ht="16.5" thickBot="1">
      <c r="A27" s="46"/>
      <c r="B27" s="66"/>
      <c r="C27" s="14" t="s">
        <v>22</v>
      </c>
      <c r="D27" s="17">
        <v>648000</v>
      </c>
      <c r="E27" s="15"/>
      <c r="F27" s="16"/>
    </row>
    <row r="28" spans="1:6" ht="15.75">
      <c r="A28" s="46"/>
      <c r="B28" s="66"/>
      <c r="C28" s="14" t="s">
        <v>82</v>
      </c>
      <c r="D28" s="56">
        <f>D26+D27</f>
        <v>864000</v>
      </c>
      <c r="E28" s="15"/>
      <c r="F28" s="16"/>
    </row>
    <row r="29" spans="1:6" ht="16.5" thickBot="1">
      <c r="A29" s="46"/>
      <c r="B29" s="66"/>
      <c r="C29" s="14" t="s">
        <v>52</v>
      </c>
      <c r="D29" s="17">
        <v>-576000</v>
      </c>
      <c r="E29" s="15"/>
      <c r="F29" s="16"/>
    </row>
    <row r="30" spans="1:6" ht="16.5" thickBot="1">
      <c r="A30" s="46"/>
      <c r="B30" s="66"/>
      <c r="C30" s="62" t="s">
        <v>87</v>
      </c>
      <c r="D30" s="56"/>
      <c r="E30" s="17">
        <f>D28+D29</f>
        <v>288000</v>
      </c>
      <c r="F30" s="16"/>
    </row>
    <row r="31" spans="1:6" ht="16.5" thickBot="1">
      <c r="A31" s="46"/>
      <c r="B31" s="66"/>
      <c r="C31" s="78" t="s">
        <v>53</v>
      </c>
      <c r="D31" s="9"/>
      <c r="E31" s="56"/>
      <c r="F31" s="18">
        <f>-(E16+E23+E30)</f>
        <v>-5230600</v>
      </c>
    </row>
    <row r="32" spans="1:6" ht="15.75">
      <c r="A32" s="46"/>
      <c r="B32" s="66"/>
      <c r="C32" s="62" t="s">
        <v>88</v>
      </c>
      <c r="D32" s="9"/>
      <c r="E32" s="15"/>
      <c r="F32" s="60">
        <f>F8+F31</f>
        <v>6769400</v>
      </c>
    </row>
    <row r="33" spans="1:6" ht="15.75">
      <c r="A33" s="46"/>
      <c r="B33" s="66"/>
      <c r="C33" s="62"/>
      <c r="D33" s="9"/>
      <c r="E33" s="15"/>
      <c r="F33" s="16"/>
    </row>
    <row r="34" spans="1:6" ht="15.75">
      <c r="A34" s="72" t="s">
        <v>89</v>
      </c>
      <c r="B34" s="66"/>
      <c r="C34" s="62"/>
      <c r="D34" s="9"/>
      <c r="E34" s="15"/>
      <c r="F34" s="16"/>
    </row>
    <row r="35" spans="1:6" ht="15.75">
      <c r="A35" s="46"/>
      <c r="B35" s="66" t="s">
        <v>90</v>
      </c>
      <c r="C35" s="62"/>
      <c r="D35" s="9"/>
      <c r="E35" s="15">
        <v>200000</v>
      </c>
      <c r="F35" s="16"/>
    </row>
    <row r="36" spans="1:6" ht="16.5" thickBot="1">
      <c r="A36" s="46"/>
      <c r="B36" s="66" t="s">
        <v>91</v>
      </c>
      <c r="C36" s="62"/>
      <c r="D36" s="9"/>
      <c r="E36" s="17">
        <v>300000</v>
      </c>
      <c r="F36" s="16"/>
    </row>
    <row r="37" spans="1:6" ht="16.5" thickBot="1">
      <c r="A37" s="46"/>
      <c r="B37" s="66"/>
      <c r="C37" s="62"/>
      <c r="D37" s="9"/>
      <c r="E37" s="56"/>
      <c r="F37" s="18">
        <v>-500000</v>
      </c>
    </row>
    <row r="38" spans="1:8" s="54" customFormat="1" ht="16.5" thickBot="1">
      <c r="A38" s="74"/>
      <c r="B38" s="75"/>
      <c r="C38" s="79" t="s">
        <v>92</v>
      </c>
      <c r="D38" s="80"/>
      <c r="E38" s="61"/>
      <c r="F38" s="81">
        <f>+F32+F37</f>
        <v>6269400</v>
      </c>
      <c r="G38" s="70"/>
      <c r="H38" s="70"/>
    </row>
    <row r="39" spans="1:6" ht="16.5" thickTop="1">
      <c r="A39" s="46"/>
      <c r="B39" s="66"/>
      <c r="C39" s="14"/>
      <c r="D39" s="15"/>
      <c r="E39" s="15"/>
      <c r="F39" s="10"/>
    </row>
    <row r="40" spans="1:6" ht="16.5" thickBot="1">
      <c r="A40" s="47"/>
      <c r="B40" s="67"/>
      <c r="C40" s="25"/>
      <c r="D40" s="31"/>
      <c r="E40" s="31"/>
      <c r="F40" s="77"/>
    </row>
  </sheetData>
  <sheetProtection/>
  <mergeCells count="5">
    <mergeCell ref="A1:F1"/>
    <mergeCell ref="A3:F3"/>
    <mergeCell ref="A4:F4"/>
    <mergeCell ref="A5:F5"/>
    <mergeCell ref="A6:F6"/>
  </mergeCells>
  <printOptions/>
  <pageMargins left="0.59" right="0.12" top="0.75" bottom="0.75" header="0.3" footer="0.3"/>
  <pageSetup horizontalDpi="180" verticalDpi="1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H4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44.57421875" style="1" customWidth="1"/>
    <col min="4" max="5" width="14.7109375" style="95" customWidth="1"/>
    <col min="6" max="6" width="16.00390625" style="95" bestFit="1" customWidth="1"/>
    <col min="7" max="8" width="9.140625" style="2" customWidth="1"/>
    <col min="9" max="16384" width="9.140625" style="1" customWidth="1"/>
  </cols>
  <sheetData>
    <row r="1" spans="1:6" ht="15.75" customHeight="1">
      <c r="A1" s="154" t="s">
        <v>98</v>
      </c>
      <c r="B1" s="155"/>
      <c r="C1" s="155"/>
      <c r="D1" s="155"/>
      <c r="E1" s="155"/>
      <c r="F1" s="155"/>
    </row>
    <row r="2" ht="7.5" customHeight="1"/>
    <row r="3" spans="1:8" s="54" customFormat="1" ht="25.5">
      <c r="A3" s="126" t="s">
        <v>80</v>
      </c>
      <c r="B3" s="126"/>
      <c r="C3" s="126"/>
      <c r="D3" s="126"/>
      <c r="E3" s="126"/>
      <c r="F3" s="126"/>
      <c r="G3" s="70"/>
      <c r="H3" s="70"/>
    </row>
    <row r="4" spans="1:8" s="54" customFormat="1" ht="15.75">
      <c r="A4" s="127" t="s">
        <v>8</v>
      </c>
      <c r="B4" s="148"/>
      <c r="C4" s="148"/>
      <c r="D4" s="148"/>
      <c r="E4" s="148"/>
      <c r="F4" s="148"/>
      <c r="G4" s="70"/>
      <c r="H4" s="70"/>
    </row>
    <row r="5" spans="1:8" s="54" customFormat="1" ht="15.75">
      <c r="A5" s="127" t="s">
        <v>59</v>
      </c>
      <c r="B5" s="148"/>
      <c r="C5" s="148"/>
      <c r="D5" s="148"/>
      <c r="E5" s="148"/>
      <c r="F5" s="148"/>
      <c r="G5" s="70"/>
      <c r="H5" s="70"/>
    </row>
    <row r="6" spans="1:6" ht="15.75" customHeight="1" thickBot="1">
      <c r="A6" s="156" t="s">
        <v>76</v>
      </c>
      <c r="B6" s="157"/>
      <c r="C6" s="157"/>
      <c r="D6" s="157"/>
      <c r="E6" s="157"/>
      <c r="F6" s="157"/>
    </row>
    <row r="7" spans="1:6" ht="16.5" thickTop="1">
      <c r="A7" s="101" t="s">
        <v>45</v>
      </c>
      <c r="B7" s="102"/>
      <c r="C7" s="102"/>
      <c r="D7" s="105"/>
      <c r="E7" s="105"/>
      <c r="F7" s="106"/>
    </row>
    <row r="8" spans="1:6" ht="15.75">
      <c r="A8" s="46"/>
      <c r="B8" s="66" t="s">
        <v>19</v>
      </c>
      <c r="C8" s="14"/>
      <c r="D8" s="84"/>
      <c r="E8" s="84"/>
      <c r="F8" s="85">
        <v>12000000</v>
      </c>
    </row>
    <row r="9" spans="1:6" ht="15.75">
      <c r="A9" s="46"/>
      <c r="B9" s="66"/>
      <c r="C9" s="14"/>
      <c r="D9" s="84"/>
      <c r="E9" s="84"/>
      <c r="F9" s="85"/>
    </row>
    <row r="10" spans="1:6" ht="15.75">
      <c r="A10" s="72" t="s">
        <v>47</v>
      </c>
      <c r="B10" s="66"/>
      <c r="C10" s="14"/>
      <c r="D10" s="84"/>
      <c r="E10" s="84"/>
      <c r="F10" s="85"/>
    </row>
    <row r="11" spans="1:6" ht="15.75">
      <c r="A11" s="72"/>
      <c r="B11" s="66" t="s">
        <v>81</v>
      </c>
      <c r="C11" s="14"/>
      <c r="D11" s="84"/>
      <c r="E11" s="84"/>
      <c r="F11" s="85"/>
    </row>
    <row r="12" spans="1:6" ht="15.75">
      <c r="A12" s="46"/>
      <c r="B12" s="66"/>
      <c r="C12" s="66" t="s">
        <v>49</v>
      </c>
      <c r="D12" s="84">
        <v>650000</v>
      </c>
      <c r="E12" s="84"/>
      <c r="F12" s="85"/>
    </row>
    <row r="13" spans="1:6" ht="16.5" thickBot="1">
      <c r="A13" s="46"/>
      <c r="B13" s="66"/>
      <c r="C13" s="14" t="s">
        <v>22</v>
      </c>
      <c r="D13" s="86">
        <v>4375000</v>
      </c>
      <c r="E13" s="84"/>
      <c r="F13" s="85"/>
    </row>
    <row r="14" spans="1:6" ht="15.75">
      <c r="A14" s="46"/>
      <c r="B14" s="66"/>
      <c r="C14" s="14" t="s">
        <v>82</v>
      </c>
      <c r="D14" s="82">
        <f>D12+D13</f>
        <v>5025000</v>
      </c>
      <c r="E14" s="84"/>
      <c r="F14" s="85"/>
    </row>
    <row r="15" spans="1:6" ht="16.5" thickBot="1">
      <c r="A15" s="46"/>
      <c r="B15" s="66"/>
      <c r="C15" s="14" t="s">
        <v>52</v>
      </c>
      <c r="D15" s="86">
        <v>-456818.2</v>
      </c>
      <c r="E15" s="84"/>
      <c r="F15" s="85"/>
    </row>
    <row r="16" spans="1:6" ht="15.75">
      <c r="A16" s="46"/>
      <c r="B16" s="66"/>
      <c r="C16" s="62" t="s">
        <v>83</v>
      </c>
      <c r="D16" s="82"/>
      <c r="E16" s="84">
        <f>D14+D15</f>
        <v>4568181.8</v>
      </c>
      <c r="F16" s="85"/>
    </row>
    <row r="17" spans="1:6" ht="15.75">
      <c r="A17" s="46"/>
      <c r="B17" s="66"/>
      <c r="C17" s="62"/>
      <c r="D17" s="84"/>
      <c r="E17" s="84"/>
      <c r="F17" s="85"/>
    </row>
    <row r="18" spans="1:6" ht="15.75">
      <c r="A18" s="46"/>
      <c r="B18" s="66" t="s">
        <v>84</v>
      </c>
      <c r="C18" s="14"/>
      <c r="D18" s="84"/>
      <c r="E18" s="84"/>
      <c r="F18" s="85"/>
    </row>
    <row r="19" spans="1:6" ht="15.75">
      <c r="A19" s="46"/>
      <c r="B19" s="66"/>
      <c r="C19" s="14" t="s">
        <v>49</v>
      </c>
      <c r="D19" s="84">
        <v>32000</v>
      </c>
      <c r="E19" s="84"/>
      <c r="F19" s="85"/>
    </row>
    <row r="20" spans="1:6" ht="16.5" thickBot="1">
      <c r="A20" s="46"/>
      <c r="B20" s="66"/>
      <c r="C20" s="14" t="s">
        <v>22</v>
      </c>
      <c r="D20" s="86">
        <v>217000</v>
      </c>
      <c r="E20" s="84"/>
      <c r="F20" s="85"/>
    </row>
    <row r="21" spans="1:6" ht="15.75">
      <c r="A21" s="46"/>
      <c r="B21" s="66"/>
      <c r="C21" s="14" t="s">
        <v>82</v>
      </c>
      <c r="D21" s="82">
        <f>D19+D20</f>
        <v>249000</v>
      </c>
      <c r="E21" s="84"/>
      <c r="F21" s="85"/>
    </row>
    <row r="22" spans="1:6" ht="16.5" thickBot="1">
      <c r="A22" s="46"/>
      <c r="B22" s="66"/>
      <c r="C22" s="14" t="s">
        <v>52</v>
      </c>
      <c r="D22" s="86">
        <v>-3984</v>
      </c>
      <c r="E22" s="84"/>
      <c r="F22" s="85"/>
    </row>
    <row r="23" spans="1:6" ht="15.75">
      <c r="A23" s="72"/>
      <c r="B23" s="66"/>
      <c r="C23" s="62" t="s">
        <v>85</v>
      </c>
      <c r="D23" s="82"/>
      <c r="E23" s="84">
        <f>D21+D22</f>
        <v>245016</v>
      </c>
      <c r="F23" s="85"/>
    </row>
    <row r="24" spans="1:6" ht="15.75">
      <c r="A24" s="46"/>
      <c r="B24" s="66"/>
      <c r="C24" s="14"/>
      <c r="D24" s="84"/>
      <c r="E24" s="84"/>
      <c r="F24" s="85"/>
    </row>
    <row r="25" spans="1:6" ht="15.75">
      <c r="A25" s="46"/>
      <c r="B25" s="66" t="s">
        <v>86</v>
      </c>
      <c r="C25" s="14"/>
      <c r="D25" s="84"/>
      <c r="E25" s="84"/>
      <c r="F25" s="85"/>
    </row>
    <row r="26" spans="1:6" ht="15.75">
      <c r="A26" s="46"/>
      <c r="B26" s="66"/>
      <c r="C26" s="14" t="s">
        <v>49</v>
      </c>
      <c r="D26" s="84">
        <v>216000</v>
      </c>
      <c r="E26" s="84"/>
      <c r="F26" s="85"/>
    </row>
    <row r="27" spans="1:6" ht="16.5" thickBot="1">
      <c r="A27" s="46"/>
      <c r="B27" s="66"/>
      <c r="C27" s="14" t="s">
        <v>22</v>
      </c>
      <c r="D27" s="86">
        <v>648000</v>
      </c>
      <c r="E27" s="84"/>
      <c r="F27" s="85"/>
    </row>
    <row r="28" spans="1:6" ht="15.75">
      <c r="A28" s="46"/>
      <c r="B28" s="66"/>
      <c r="C28" s="14" t="s">
        <v>82</v>
      </c>
      <c r="D28" s="82">
        <f>D26+D27</f>
        <v>864000</v>
      </c>
      <c r="E28" s="84"/>
      <c r="F28" s="85"/>
    </row>
    <row r="29" spans="1:6" ht="16.5" thickBot="1">
      <c r="A29" s="46"/>
      <c r="B29" s="66"/>
      <c r="C29" s="14" t="s">
        <v>52</v>
      </c>
      <c r="D29" s="86">
        <v>-288000</v>
      </c>
      <c r="E29" s="84"/>
      <c r="F29" s="85"/>
    </row>
    <row r="30" spans="1:6" ht="16.5" thickBot="1">
      <c r="A30" s="46"/>
      <c r="B30" s="66"/>
      <c r="C30" s="62" t="s">
        <v>87</v>
      </c>
      <c r="D30" s="82"/>
      <c r="E30" s="86">
        <f>D28+D29</f>
        <v>576000</v>
      </c>
      <c r="F30" s="85"/>
    </row>
    <row r="31" spans="1:6" ht="16.5" thickBot="1">
      <c r="A31" s="46"/>
      <c r="B31" s="66"/>
      <c r="C31" s="78" t="s">
        <v>53</v>
      </c>
      <c r="D31" s="87"/>
      <c r="E31" s="82"/>
      <c r="F31" s="88">
        <f>-E16-E23-E30</f>
        <v>-5389197.8</v>
      </c>
    </row>
    <row r="32" spans="1:6" ht="15.75">
      <c r="A32" s="46"/>
      <c r="B32" s="66"/>
      <c r="C32" s="62" t="s">
        <v>88</v>
      </c>
      <c r="D32" s="87"/>
      <c r="E32" s="84"/>
      <c r="F32" s="83">
        <f>F8+F31</f>
        <v>6610802.2</v>
      </c>
    </row>
    <row r="33" spans="1:6" ht="15.75">
      <c r="A33" s="46"/>
      <c r="B33" s="66"/>
      <c r="C33" s="62"/>
      <c r="D33" s="87"/>
      <c r="E33" s="84"/>
      <c r="F33" s="85"/>
    </row>
    <row r="34" spans="1:6" ht="15.75">
      <c r="A34" s="72" t="s">
        <v>89</v>
      </c>
      <c r="B34" s="66"/>
      <c r="C34" s="62"/>
      <c r="D34" s="87"/>
      <c r="E34" s="84"/>
      <c r="F34" s="85"/>
    </row>
    <row r="35" spans="1:6" ht="15.75">
      <c r="A35" s="46"/>
      <c r="B35" s="66" t="s">
        <v>90</v>
      </c>
      <c r="C35" s="62"/>
      <c r="D35" s="87"/>
      <c r="E35" s="84">
        <v>200000</v>
      </c>
      <c r="F35" s="85"/>
    </row>
    <row r="36" spans="1:6" ht="16.5" thickBot="1">
      <c r="A36" s="46"/>
      <c r="B36" s="66" t="s">
        <v>91</v>
      </c>
      <c r="C36" s="62"/>
      <c r="D36" s="87"/>
      <c r="E36" s="86">
        <v>300000</v>
      </c>
      <c r="F36" s="85"/>
    </row>
    <row r="37" spans="1:6" ht="16.5" thickBot="1">
      <c r="A37" s="46"/>
      <c r="B37" s="66"/>
      <c r="C37" s="62"/>
      <c r="D37" s="87"/>
      <c r="E37" s="82"/>
      <c r="F37" s="88">
        <v>-500000</v>
      </c>
    </row>
    <row r="38" spans="1:8" s="54" customFormat="1" ht="16.5" thickBot="1">
      <c r="A38" s="74"/>
      <c r="B38" s="75"/>
      <c r="C38" s="79" t="s">
        <v>92</v>
      </c>
      <c r="D38" s="89"/>
      <c r="E38" s="90"/>
      <c r="F38" s="91">
        <f>+F32+F37</f>
        <v>6110802.2</v>
      </c>
      <c r="G38" s="70"/>
      <c r="H38" s="70"/>
    </row>
    <row r="39" spans="1:6" ht="16.5" thickTop="1">
      <c r="A39" s="46"/>
      <c r="B39" s="66"/>
      <c r="C39" s="14"/>
      <c r="D39" s="84"/>
      <c r="E39" s="84"/>
      <c r="F39" s="92"/>
    </row>
    <row r="40" spans="1:6" ht="16.5" thickBot="1">
      <c r="A40" s="47"/>
      <c r="B40" s="67"/>
      <c r="C40" s="25"/>
      <c r="D40" s="93"/>
      <c r="E40" s="93"/>
      <c r="F40" s="94"/>
    </row>
  </sheetData>
  <sheetProtection/>
  <mergeCells count="5">
    <mergeCell ref="A1:F1"/>
    <mergeCell ref="A3:F3"/>
    <mergeCell ref="A4:F4"/>
    <mergeCell ref="A5:F5"/>
    <mergeCell ref="A6:F6"/>
  </mergeCells>
  <printOptions/>
  <pageMargins left="0.53" right="0.12" top="0.75" bottom="0.75" header="0.3" footer="0.3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38"/>
  <sheetViews>
    <sheetView tabSelected="1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5" sqref="B5:B6"/>
    </sheetView>
  </sheetViews>
  <sheetFormatPr defaultColWidth="9.140625" defaultRowHeight="15"/>
  <cols>
    <col min="1" max="1" width="9.140625" style="5" customWidth="1"/>
    <col min="2" max="2" width="27.8515625" style="1" bestFit="1" customWidth="1"/>
    <col min="3" max="12" width="13.28125" style="2" customWidth="1"/>
    <col min="13" max="16384" width="9.140625" style="1" customWidth="1"/>
  </cols>
  <sheetData>
    <row r="1" spans="1:12" s="42" customFormat="1" ht="26.25">
      <c r="A1" s="126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127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27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ht="6" customHeight="1" thickBot="1"/>
    <row r="5" spans="1:12" s="5" customFormat="1" ht="30.75" customHeight="1">
      <c r="A5" s="133" t="s">
        <v>3</v>
      </c>
      <c r="B5" s="135" t="s">
        <v>73</v>
      </c>
      <c r="C5" s="131" t="s">
        <v>5</v>
      </c>
      <c r="D5" s="131"/>
      <c r="E5" s="131" t="s">
        <v>6</v>
      </c>
      <c r="F5" s="131"/>
      <c r="G5" s="131" t="s">
        <v>7</v>
      </c>
      <c r="H5" s="131"/>
      <c r="I5" s="131" t="s">
        <v>8</v>
      </c>
      <c r="J5" s="131"/>
      <c r="K5" s="131" t="s">
        <v>4</v>
      </c>
      <c r="L5" s="132"/>
    </row>
    <row r="6" spans="1:12" s="5" customFormat="1" ht="15.75">
      <c r="A6" s="134"/>
      <c r="B6" s="136"/>
      <c r="C6" s="115" t="s">
        <v>39</v>
      </c>
      <c r="D6" s="115" t="s">
        <v>40</v>
      </c>
      <c r="E6" s="115" t="s">
        <v>39</v>
      </c>
      <c r="F6" s="115" t="s">
        <v>40</v>
      </c>
      <c r="G6" s="115" t="s">
        <v>39</v>
      </c>
      <c r="H6" s="115" t="s">
        <v>40</v>
      </c>
      <c r="I6" s="115" t="s">
        <v>39</v>
      </c>
      <c r="J6" s="115" t="s">
        <v>40</v>
      </c>
      <c r="K6" s="115" t="s">
        <v>39</v>
      </c>
      <c r="L6" s="116" t="s">
        <v>40</v>
      </c>
    </row>
    <row r="7" spans="1:12" ht="15.75">
      <c r="A7" s="32">
        <v>110</v>
      </c>
      <c r="B7" s="30" t="s">
        <v>9</v>
      </c>
      <c r="C7" s="9">
        <v>12500</v>
      </c>
      <c r="D7" s="9">
        <v>0</v>
      </c>
      <c r="E7" s="9">
        <v>0</v>
      </c>
      <c r="F7" s="9">
        <v>0</v>
      </c>
      <c r="G7" s="9">
        <f>C7+E7-F7</f>
        <v>12500</v>
      </c>
      <c r="H7" s="9">
        <f>D7+F7-E7</f>
        <v>0</v>
      </c>
      <c r="I7" s="9">
        <v>0</v>
      </c>
      <c r="J7" s="9">
        <v>0</v>
      </c>
      <c r="K7" s="9">
        <f>G7</f>
        <v>12500</v>
      </c>
      <c r="L7" s="10">
        <f>H7</f>
        <v>0</v>
      </c>
    </row>
    <row r="8" spans="1:12" ht="15.75">
      <c r="A8" s="33">
        <v>111</v>
      </c>
      <c r="B8" s="12" t="s">
        <v>10</v>
      </c>
      <c r="C8" s="15">
        <v>8500</v>
      </c>
      <c r="D8" s="15">
        <v>0</v>
      </c>
      <c r="E8" s="15">
        <v>0</v>
      </c>
      <c r="F8" s="15">
        <v>0</v>
      </c>
      <c r="G8" s="15">
        <f aca="true" t="shared" si="0" ref="G8:G33">C8+E8-F8</f>
        <v>8500</v>
      </c>
      <c r="H8" s="15">
        <f aca="true" t="shared" si="1" ref="H8:H33">D8+F8-E8</f>
        <v>0</v>
      </c>
      <c r="I8" s="15">
        <v>0</v>
      </c>
      <c r="J8" s="15">
        <v>0</v>
      </c>
      <c r="K8" s="15">
        <f aca="true" t="shared" si="2" ref="K8:K19">G8</f>
        <v>8500</v>
      </c>
      <c r="L8" s="16">
        <f aca="true" t="shared" si="3" ref="L8:L19">H8</f>
        <v>0</v>
      </c>
    </row>
    <row r="9" spans="1:12" ht="15.75">
      <c r="A9" s="33">
        <v>112</v>
      </c>
      <c r="B9" s="12" t="s">
        <v>43</v>
      </c>
      <c r="C9" s="15">
        <v>21000</v>
      </c>
      <c r="D9" s="15">
        <v>0</v>
      </c>
      <c r="E9" s="15">
        <v>20000</v>
      </c>
      <c r="F9" s="15">
        <v>21000</v>
      </c>
      <c r="G9" s="15">
        <f t="shared" si="0"/>
        <v>20000</v>
      </c>
      <c r="H9" s="15">
        <v>0</v>
      </c>
      <c r="I9" s="15">
        <v>0</v>
      </c>
      <c r="J9" s="15">
        <v>0</v>
      </c>
      <c r="K9" s="15">
        <f t="shared" si="2"/>
        <v>20000</v>
      </c>
      <c r="L9" s="16">
        <f t="shared" si="3"/>
        <v>0</v>
      </c>
    </row>
    <row r="10" spans="1:12" ht="15.75">
      <c r="A10" s="33">
        <v>113</v>
      </c>
      <c r="B10" s="12" t="s">
        <v>11</v>
      </c>
      <c r="C10" s="15">
        <v>600</v>
      </c>
      <c r="D10" s="15">
        <v>0</v>
      </c>
      <c r="E10" s="15">
        <v>0</v>
      </c>
      <c r="F10" s="15">
        <v>450</v>
      </c>
      <c r="G10" s="15">
        <f t="shared" si="0"/>
        <v>150</v>
      </c>
      <c r="H10" s="15">
        <v>0</v>
      </c>
      <c r="I10" s="15">
        <v>0</v>
      </c>
      <c r="J10" s="15">
        <v>0</v>
      </c>
      <c r="K10" s="15">
        <f t="shared" si="2"/>
        <v>150</v>
      </c>
      <c r="L10" s="16">
        <f t="shared" si="3"/>
        <v>0</v>
      </c>
    </row>
    <row r="11" spans="1:12" ht="15.75">
      <c r="A11" s="33">
        <v>114</v>
      </c>
      <c r="B11" s="12" t="s">
        <v>12</v>
      </c>
      <c r="C11" s="15">
        <v>2500</v>
      </c>
      <c r="D11" s="15">
        <v>0</v>
      </c>
      <c r="E11" s="15">
        <v>0</v>
      </c>
      <c r="F11" s="15">
        <v>1250</v>
      </c>
      <c r="G11" s="15">
        <f t="shared" si="0"/>
        <v>1250</v>
      </c>
      <c r="H11" s="15">
        <v>0</v>
      </c>
      <c r="I11" s="15">
        <v>0</v>
      </c>
      <c r="J11" s="15">
        <v>0</v>
      </c>
      <c r="K11" s="15">
        <f t="shared" si="2"/>
        <v>1250</v>
      </c>
      <c r="L11" s="16">
        <f t="shared" si="3"/>
        <v>0</v>
      </c>
    </row>
    <row r="12" spans="1:12" ht="15.75">
      <c r="A12" s="33">
        <v>115</v>
      </c>
      <c r="B12" s="12" t="s">
        <v>13</v>
      </c>
      <c r="C12" s="15">
        <v>3500</v>
      </c>
      <c r="D12" s="15">
        <v>0</v>
      </c>
      <c r="E12" s="15">
        <v>150</v>
      </c>
      <c r="F12" s="15">
        <v>2750</v>
      </c>
      <c r="G12" s="15">
        <f t="shared" si="0"/>
        <v>900</v>
      </c>
      <c r="H12" s="15">
        <v>0</v>
      </c>
      <c r="I12" s="15">
        <v>0</v>
      </c>
      <c r="J12" s="15">
        <v>0</v>
      </c>
      <c r="K12" s="15">
        <f t="shared" si="2"/>
        <v>900</v>
      </c>
      <c r="L12" s="16">
        <f t="shared" si="3"/>
        <v>0</v>
      </c>
    </row>
    <row r="13" spans="1:12" ht="15.75">
      <c r="A13" s="33">
        <v>120</v>
      </c>
      <c r="B13" s="12" t="s">
        <v>14</v>
      </c>
      <c r="C13" s="15">
        <v>22000</v>
      </c>
      <c r="D13" s="15">
        <v>0</v>
      </c>
      <c r="E13" s="15">
        <v>0</v>
      </c>
      <c r="F13" s="15">
        <v>150</v>
      </c>
      <c r="G13" s="15">
        <f t="shared" si="0"/>
        <v>21850</v>
      </c>
      <c r="H13" s="15">
        <v>0</v>
      </c>
      <c r="I13" s="15">
        <v>0</v>
      </c>
      <c r="J13" s="15">
        <v>0</v>
      </c>
      <c r="K13" s="15">
        <f t="shared" si="2"/>
        <v>21850</v>
      </c>
      <c r="L13" s="16">
        <f t="shared" si="3"/>
        <v>0</v>
      </c>
    </row>
    <row r="14" spans="1:12" ht="15.75">
      <c r="A14" s="33">
        <v>121</v>
      </c>
      <c r="B14" s="12" t="s">
        <v>65</v>
      </c>
      <c r="C14" s="15">
        <v>0</v>
      </c>
      <c r="D14" s="15">
        <v>4400</v>
      </c>
      <c r="E14" s="15">
        <v>0</v>
      </c>
      <c r="F14" s="15">
        <v>4370</v>
      </c>
      <c r="G14" s="15">
        <v>0</v>
      </c>
      <c r="H14" s="15">
        <f t="shared" si="1"/>
        <v>8770</v>
      </c>
      <c r="I14" s="15">
        <v>0</v>
      </c>
      <c r="J14" s="15">
        <v>0</v>
      </c>
      <c r="K14" s="15">
        <f t="shared" si="2"/>
        <v>0</v>
      </c>
      <c r="L14" s="16">
        <f t="shared" si="3"/>
        <v>8770</v>
      </c>
    </row>
    <row r="15" spans="1:12" ht="15.75">
      <c r="A15" s="33">
        <v>210</v>
      </c>
      <c r="B15" s="12" t="s">
        <v>15</v>
      </c>
      <c r="C15" s="15">
        <v>0</v>
      </c>
      <c r="D15" s="15">
        <v>14500</v>
      </c>
      <c r="E15" s="15">
        <v>0</v>
      </c>
      <c r="F15" s="15">
        <v>0</v>
      </c>
      <c r="G15" s="15">
        <f t="shared" si="0"/>
        <v>0</v>
      </c>
      <c r="H15" s="15">
        <f t="shared" si="1"/>
        <v>14500</v>
      </c>
      <c r="I15" s="15">
        <v>0</v>
      </c>
      <c r="J15" s="15">
        <v>0</v>
      </c>
      <c r="K15" s="15">
        <f t="shared" si="2"/>
        <v>0</v>
      </c>
      <c r="L15" s="16">
        <f t="shared" si="3"/>
        <v>14500</v>
      </c>
    </row>
    <row r="16" spans="1:12" ht="15.75">
      <c r="A16" s="33">
        <v>211</v>
      </c>
      <c r="B16" s="12" t="s">
        <v>16</v>
      </c>
      <c r="C16" s="15">
        <v>0</v>
      </c>
      <c r="D16" s="15">
        <v>100000</v>
      </c>
      <c r="E16" s="15">
        <v>0</v>
      </c>
      <c r="F16" s="15">
        <v>0</v>
      </c>
      <c r="G16" s="15">
        <f t="shared" si="0"/>
        <v>0</v>
      </c>
      <c r="H16" s="15">
        <f t="shared" si="1"/>
        <v>100000</v>
      </c>
      <c r="I16" s="15">
        <v>0</v>
      </c>
      <c r="J16" s="15">
        <v>0</v>
      </c>
      <c r="K16" s="15">
        <f t="shared" si="2"/>
        <v>0</v>
      </c>
      <c r="L16" s="16">
        <f t="shared" si="3"/>
        <v>100000</v>
      </c>
    </row>
    <row r="17" spans="1:12" ht="15.75">
      <c r="A17" s="33">
        <v>310</v>
      </c>
      <c r="B17" s="12" t="s">
        <v>44</v>
      </c>
      <c r="C17" s="15">
        <v>0</v>
      </c>
      <c r="D17" s="15">
        <v>40000</v>
      </c>
      <c r="E17" s="15">
        <v>0</v>
      </c>
      <c r="F17" s="15">
        <v>0</v>
      </c>
      <c r="G17" s="15">
        <f t="shared" si="0"/>
        <v>0</v>
      </c>
      <c r="H17" s="15">
        <f t="shared" si="1"/>
        <v>40000</v>
      </c>
      <c r="I17" s="15">
        <v>0</v>
      </c>
      <c r="J17" s="15">
        <v>0</v>
      </c>
      <c r="K17" s="15">
        <f t="shared" si="2"/>
        <v>0</v>
      </c>
      <c r="L17" s="16">
        <f t="shared" si="3"/>
        <v>40000</v>
      </c>
    </row>
    <row r="18" spans="1:12" ht="15.75">
      <c r="A18" s="33">
        <v>311</v>
      </c>
      <c r="B18" s="12" t="s">
        <v>17</v>
      </c>
      <c r="C18" s="15">
        <v>5000</v>
      </c>
      <c r="D18" s="15"/>
      <c r="E18" s="15">
        <v>0</v>
      </c>
      <c r="F18" s="15">
        <v>0</v>
      </c>
      <c r="G18" s="15">
        <f t="shared" si="0"/>
        <v>5000</v>
      </c>
      <c r="H18" s="15">
        <f t="shared" si="1"/>
        <v>0</v>
      </c>
      <c r="I18" s="15">
        <v>0</v>
      </c>
      <c r="J18" s="15">
        <v>0</v>
      </c>
      <c r="K18" s="15">
        <f t="shared" si="2"/>
        <v>5000</v>
      </c>
      <c r="L18" s="16">
        <f t="shared" si="3"/>
        <v>0</v>
      </c>
    </row>
    <row r="19" spans="1:12" ht="15.75">
      <c r="A19" s="33">
        <v>312</v>
      </c>
      <c r="B19" s="12" t="s">
        <v>18</v>
      </c>
      <c r="C19" s="15">
        <v>0</v>
      </c>
      <c r="D19" s="15">
        <v>16780</v>
      </c>
      <c r="E19" s="15">
        <v>0</v>
      </c>
      <c r="F19" s="15">
        <v>0</v>
      </c>
      <c r="G19" s="15">
        <f t="shared" si="0"/>
        <v>0</v>
      </c>
      <c r="H19" s="15">
        <f t="shared" si="1"/>
        <v>16780</v>
      </c>
      <c r="I19" s="15">
        <v>0</v>
      </c>
      <c r="J19" s="15">
        <v>0</v>
      </c>
      <c r="K19" s="15">
        <f t="shared" si="2"/>
        <v>0</v>
      </c>
      <c r="L19" s="16">
        <f t="shared" si="3"/>
        <v>16780</v>
      </c>
    </row>
    <row r="20" spans="1:12" ht="15.75">
      <c r="A20" s="33">
        <v>410</v>
      </c>
      <c r="B20" s="12" t="s">
        <v>19</v>
      </c>
      <c r="C20" s="15">
        <v>0</v>
      </c>
      <c r="D20" s="15">
        <v>385550</v>
      </c>
      <c r="E20" s="15">
        <v>0</v>
      </c>
      <c r="F20" s="15">
        <v>0</v>
      </c>
      <c r="G20" s="15">
        <f t="shared" si="0"/>
        <v>0</v>
      </c>
      <c r="H20" s="15">
        <f t="shared" si="1"/>
        <v>385550</v>
      </c>
      <c r="I20" s="15">
        <f>G20</f>
        <v>0</v>
      </c>
      <c r="J20" s="15">
        <f>H20</f>
        <v>385550</v>
      </c>
      <c r="K20" s="15">
        <v>0</v>
      </c>
      <c r="L20" s="16">
        <v>0</v>
      </c>
    </row>
    <row r="21" spans="1:12" ht="15.75">
      <c r="A21" s="33">
        <v>411</v>
      </c>
      <c r="B21" s="12" t="s">
        <v>20</v>
      </c>
      <c r="C21" s="15">
        <v>11750</v>
      </c>
      <c r="D21" s="15">
        <v>0</v>
      </c>
      <c r="E21" s="15">
        <v>0</v>
      </c>
      <c r="F21" s="15">
        <v>0</v>
      </c>
      <c r="G21" s="15">
        <f t="shared" si="0"/>
        <v>11750</v>
      </c>
      <c r="H21" s="15">
        <f t="shared" si="1"/>
        <v>0</v>
      </c>
      <c r="I21" s="15">
        <f aca="true" t="shared" si="4" ref="I21:I34">G21</f>
        <v>11750</v>
      </c>
      <c r="J21" s="15">
        <f aca="true" t="shared" si="5" ref="J21:J34">H21</f>
        <v>0</v>
      </c>
      <c r="K21" s="15">
        <v>0</v>
      </c>
      <c r="L21" s="16">
        <v>0</v>
      </c>
    </row>
    <row r="22" spans="1:12" ht="15.75">
      <c r="A22" s="33">
        <v>412</v>
      </c>
      <c r="B22" s="12" t="s">
        <v>21</v>
      </c>
      <c r="C22" s="15">
        <v>12400</v>
      </c>
      <c r="D22" s="15">
        <v>0</v>
      </c>
      <c r="E22" s="15">
        <v>0</v>
      </c>
      <c r="F22" s="15">
        <v>0</v>
      </c>
      <c r="G22" s="15">
        <f t="shared" si="0"/>
        <v>12400</v>
      </c>
      <c r="H22" s="15">
        <f t="shared" si="1"/>
        <v>0</v>
      </c>
      <c r="I22" s="15">
        <f t="shared" si="4"/>
        <v>12400</v>
      </c>
      <c r="J22" s="15">
        <f t="shared" si="5"/>
        <v>0</v>
      </c>
      <c r="K22" s="15">
        <v>0</v>
      </c>
      <c r="L22" s="16">
        <v>0</v>
      </c>
    </row>
    <row r="23" spans="1:12" ht="15.75">
      <c r="A23" s="33">
        <v>420</v>
      </c>
      <c r="B23" s="12" t="s">
        <v>22</v>
      </c>
      <c r="C23" s="15">
        <v>358000</v>
      </c>
      <c r="D23" s="15">
        <v>0</v>
      </c>
      <c r="E23" s="15">
        <v>0</v>
      </c>
      <c r="F23" s="15">
        <v>0</v>
      </c>
      <c r="G23" s="15">
        <f t="shared" si="0"/>
        <v>358000</v>
      </c>
      <c r="H23" s="15">
        <f t="shared" si="1"/>
        <v>0</v>
      </c>
      <c r="I23" s="15">
        <f t="shared" si="4"/>
        <v>358000</v>
      </c>
      <c r="J23" s="15">
        <f t="shared" si="5"/>
        <v>0</v>
      </c>
      <c r="K23" s="15">
        <v>0</v>
      </c>
      <c r="L23" s="16">
        <v>0</v>
      </c>
    </row>
    <row r="24" spans="1:12" ht="15.75">
      <c r="A24" s="33">
        <v>421</v>
      </c>
      <c r="B24" s="12" t="s">
        <v>23</v>
      </c>
      <c r="C24" s="15">
        <v>0</v>
      </c>
      <c r="D24" s="15">
        <v>1500</v>
      </c>
      <c r="E24" s="15">
        <v>0</v>
      </c>
      <c r="F24" s="15">
        <v>0</v>
      </c>
      <c r="G24" s="15">
        <f t="shared" si="0"/>
        <v>0</v>
      </c>
      <c r="H24" s="15">
        <f t="shared" si="1"/>
        <v>1500</v>
      </c>
      <c r="I24" s="15">
        <f t="shared" si="4"/>
        <v>0</v>
      </c>
      <c r="J24" s="15">
        <f t="shared" si="5"/>
        <v>1500</v>
      </c>
      <c r="K24" s="15">
        <v>0</v>
      </c>
      <c r="L24" s="16">
        <v>0</v>
      </c>
    </row>
    <row r="25" spans="1:12" ht="15.75">
      <c r="A25" s="33">
        <v>422</v>
      </c>
      <c r="B25" s="12" t="s">
        <v>24</v>
      </c>
      <c r="C25" s="15">
        <v>24000</v>
      </c>
      <c r="D25" s="15">
        <v>0</v>
      </c>
      <c r="E25" s="15">
        <v>0</v>
      </c>
      <c r="F25" s="15">
        <v>0</v>
      </c>
      <c r="G25" s="15">
        <f t="shared" si="0"/>
        <v>24000</v>
      </c>
      <c r="H25" s="15">
        <f t="shared" si="1"/>
        <v>0</v>
      </c>
      <c r="I25" s="15">
        <f t="shared" si="4"/>
        <v>24000</v>
      </c>
      <c r="J25" s="15">
        <f t="shared" si="5"/>
        <v>0</v>
      </c>
      <c r="K25" s="15">
        <v>0</v>
      </c>
      <c r="L25" s="16">
        <v>0</v>
      </c>
    </row>
    <row r="26" spans="1:12" ht="15.75">
      <c r="A26" s="33">
        <v>510</v>
      </c>
      <c r="B26" s="12" t="s">
        <v>25</v>
      </c>
      <c r="C26" s="15">
        <v>38500</v>
      </c>
      <c r="D26" s="15">
        <v>0</v>
      </c>
      <c r="E26" s="15">
        <v>0</v>
      </c>
      <c r="F26" s="15">
        <v>0</v>
      </c>
      <c r="G26" s="15">
        <f t="shared" si="0"/>
        <v>38500</v>
      </c>
      <c r="H26" s="15">
        <f t="shared" si="1"/>
        <v>0</v>
      </c>
      <c r="I26" s="15">
        <f t="shared" si="4"/>
        <v>38500</v>
      </c>
      <c r="J26" s="15">
        <f t="shared" si="5"/>
        <v>0</v>
      </c>
      <c r="K26" s="15">
        <v>0</v>
      </c>
      <c r="L26" s="16">
        <v>0</v>
      </c>
    </row>
    <row r="27" spans="1:12" ht="15.75">
      <c r="A27" s="33">
        <v>511</v>
      </c>
      <c r="B27" s="12" t="s">
        <v>26</v>
      </c>
      <c r="C27" s="15">
        <v>0</v>
      </c>
      <c r="D27" s="15">
        <v>0</v>
      </c>
      <c r="E27" s="15">
        <v>1250</v>
      </c>
      <c r="F27" s="15">
        <v>0</v>
      </c>
      <c r="G27" s="15">
        <f t="shared" si="0"/>
        <v>1250</v>
      </c>
      <c r="H27" s="15">
        <v>0</v>
      </c>
      <c r="I27" s="15">
        <f t="shared" si="4"/>
        <v>1250</v>
      </c>
      <c r="J27" s="15">
        <f t="shared" si="5"/>
        <v>0</v>
      </c>
      <c r="K27" s="15">
        <v>0</v>
      </c>
      <c r="L27" s="16">
        <v>0</v>
      </c>
    </row>
    <row r="28" spans="1:12" ht="15.75">
      <c r="A28" s="33">
        <v>512</v>
      </c>
      <c r="B28" s="12" t="s">
        <v>27</v>
      </c>
      <c r="C28" s="15">
        <v>0</v>
      </c>
      <c r="D28" s="15">
        <v>0</v>
      </c>
      <c r="E28" s="15">
        <v>450</v>
      </c>
      <c r="F28" s="15">
        <v>0</v>
      </c>
      <c r="G28" s="15">
        <f t="shared" si="0"/>
        <v>450</v>
      </c>
      <c r="H28" s="15">
        <v>0</v>
      </c>
      <c r="I28" s="15">
        <f t="shared" si="4"/>
        <v>450</v>
      </c>
      <c r="J28" s="15">
        <f t="shared" si="5"/>
        <v>0</v>
      </c>
      <c r="K28" s="15">
        <v>0</v>
      </c>
      <c r="L28" s="16">
        <v>0</v>
      </c>
    </row>
    <row r="29" spans="1:12" ht="15.75">
      <c r="A29" s="33">
        <v>513</v>
      </c>
      <c r="B29" s="12" t="s">
        <v>33</v>
      </c>
      <c r="C29" s="15">
        <v>25760</v>
      </c>
      <c r="D29" s="15">
        <v>0</v>
      </c>
      <c r="E29" s="15">
        <v>2750</v>
      </c>
      <c r="F29" s="15">
        <v>0</v>
      </c>
      <c r="G29" s="15">
        <f t="shared" si="0"/>
        <v>28510</v>
      </c>
      <c r="H29" s="15">
        <v>0</v>
      </c>
      <c r="I29" s="15">
        <f t="shared" si="4"/>
        <v>28510</v>
      </c>
      <c r="J29" s="15">
        <f t="shared" si="5"/>
        <v>0</v>
      </c>
      <c r="K29" s="15">
        <v>0</v>
      </c>
      <c r="L29" s="16">
        <v>0</v>
      </c>
    </row>
    <row r="30" spans="1:12" ht="15.75">
      <c r="A30" s="33">
        <v>514</v>
      </c>
      <c r="B30" s="12" t="s">
        <v>28</v>
      </c>
      <c r="C30" s="15">
        <v>1500</v>
      </c>
      <c r="D30" s="15">
        <v>0</v>
      </c>
      <c r="E30" s="15">
        <v>0</v>
      </c>
      <c r="F30" s="15">
        <v>0</v>
      </c>
      <c r="G30" s="15">
        <f t="shared" si="0"/>
        <v>1500</v>
      </c>
      <c r="H30" s="15">
        <f t="shared" si="1"/>
        <v>0</v>
      </c>
      <c r="I30" s="15">
        <f t="shared" si="4"/>
        <v>1500</v>
      </c>
      <c r="J30" s="15">
        <f t="shared" si="5"/>
        <v>0</v>
      </c>
      <c r="K30" s="15">
        <v>0</v>
      </c>
      <c r="L30" s="16">
        <v>0</v>
      </c>
    </row>
    <row r="31" spans="1:12" ht="15.75">
      <c r="A31" s="33">
        <v>515</v>
      </c>
      <c r="B31" s="12" t="s">
        <v>29</v>
      </c>
      <c r="C31" s="15">
        <v>11000</v>
      </c>
      <c r="D31" s="15">
        <v>0</v>
      </c>
      <c r="E31" s="15">
        <v>0</v>
      </c>
      <c r="F31" s="15">
        <v>0</v>
      </c>
      <c r="G31" s="15">
        <f t="shared" si="0"/>
        <v>11000</v>
      </c>
      <c r="H31" s="15">
        <f t="shared" si="1"/>
        <v>0</v>
      </c>
      <c r="I31" s="15">
        <f t="shared" si="4"/>
        <v>11000</v>
      </c>
      <c r="J31" s="15">
        <f t="shared" si="5"/>
        <v>0</v>
      </c>
      <c r="K31" s="15">
        <v>0</v>
      </c>
      <c r="L31" s="16">
        <v>0</v>
      </c>
    </row>
    <row r="32" spans="1:12" ht="15.75">
      <c r="A32" s="33">
        <v>516</v>
      </c>
      <c r="B32" s="12" t="s">
        <v>30</v>
      </c>
      <c r="C32" s="15">
        <v>0</v>
      </c>
      <c r="D32" s="15">
        <v>0</v>
      </c>
      <c r="E32" s="15">
        <v>4370</v>
      </c>
      <c r="F32" s="15">
        <v>0</v>
      </c>
      <c r="G32" s="15">
        <f t="shared" si="0"/>
        <v>4370</v>
      </c>
      <c r="H32" s="15">
        <v>0</v>
      </c>
      <c r="I32" s="15">
        <f t="shared" si="4"/>
        <v>4370</v>
      </c>
      <c r="J32" s="15">
        <f t="shared" si="5"/>
        <v>0</v>
      </c>
      <c r="K32" s="15">
        <v>0</v>
      </c>
      <c r="L32" s="16">
        <v>0</v>
      </c>
    </row>
    <row r="33" spans="1:12" ht="15.75">
      <c r="A33" s="33">
        <v>519</v>
      </c>
      <c r="B33" s="12" t="s">
        <v>31</v>
      </c>
      <c r="C33" s="15">
        <v>4220</v>
      </c>
      <c r="D33" s="15">
        <v>0</v>
      </c>
      <c r="E33" s="15">
        <v>0</v>
      </c>
      <c r="F33" s="15">
        <v>0</v>
      </c>
      <c r="G33" s="15">
        <f t="shared" si="0"/>
        <v>4220</v>
      </c>
      <c r="H33" s="15">
        <f t="shared" si="1"/>
        <v>0</v>
      </c>
      <c r="I33" s="15">
        <f t="shared" si="4"/>
        <v>4220</v>
      </c>
      <c r="J33" s="15">
        <f t="shared" si="5"/>
        <v>0</v>
      </c>
      <c r="K33" s="15">
        <v>0</v>
      </c>
      <c r="L33" s="16">
        <v>0</v>
      </c>
    </row>
    <row r="34" spans="1:12" ht="16.5" thickBot="1">
      <c r="A34" s="33">
        <v>600</v>
      </c>
      <c r="B34" s="12" t="s">
        <v>32</v>
      </c>
      <c r="C34" s="17">
        <v>0</v>
      </c>
      <c r="D34" s="17">
        <v>0</v>
      </c>
      <c r="E34" s="17">
        <v>21000</v>
      </c>
      <c r="F34" s="17">
        <v>20000</v>
      </c>
      <c r="G34" s="17">
        <v>21000</v>
      </c>
      <c r="H34" s="17">
        <v>20000</v>
      </c>
      <c r="I34" s="17">
        <f t="shared" si="4"/>
        <v>21000</v>
      </c>
      <c r="J34" s="17">
        <f t="shared" si="5"/>
        <v>20000</v>
      </c>
      <c r="K34" s="17">
        <v>0</v>
      </c>
      <c r="L34" s="18">
        <v>0</v>
      </c>
    </row>
    <row r="35" spans="1:12" ht="16.5" thickBot="1">
      <c r="A35" s="33"/>
      <c r="B35" s="35"/>
      <c r="C35" s="40">
        <f aca="true" t="shared" si="6" ref="C35:L35">SUM(C7:C34)</f>
        <v>562730</v>
      </c>
      <c r="D35" s="40">
        <f t="shared" si="6"/>
        <v>562730</v>
      </c>
      <c r="E35" s="40">
        <f t="shared" si="6"/>
        <v>49970</v>
      </c>
      <c r="F35" s="40">
        <f t="shared" si="6"/>
        <v>49970</v>
      </c>
      <c r="G35" s="40">
        <f t="shared" si="6"/>
        <v>587100</v>
      </c>
      <c r="H35" s="40">
        <f t="shared" si="6"/>
        <v>587100</v>
      </c>
      <c r="I35" s="37">
        <f t="shared" si="6"/>
        <v>516950</v>
      </c>
      <c r="J35" s="37">
        <f t="shared" si="6"/>
        <v>407050</v>
      </c>
      <c r="K35" s="37">
        <f t="shared" si="6"/>
        <v>70150</v>
      </c>
      <c r="L35" s="38">
        <f t="shared" si="6"/>
        <v>180050</v>
      </c>
    </row>
    <row r="36" spans="1:12" ht="17.25" thickBot="1" thickTop="1">
      <c r="A36" s="33"/>
      <c r="B36" s="36" t="s">
        <v>57</v>
      </c>
      <c r="C36" s="9"/>
      <c r="D36" s="9"/>
      <c r="E36" s="9"/>
      <c r="F36" s="9"/>
      <c r="G36" s="9"/>
      <c r="H36" s="9"/>
      <c r="I36" s="17">
        <v>0</v>
      </c>
      <c r="J36" s="39">
        <f>+I35-J35</f>
        <v>109900</v>
      </c>
      <c r="K36" s="39">
        <f>+L35-K35</f>
        <v>109900</v>
      </c>
      <c r="L36" s="18">
        <v>0</v>
      </c>
    </row>
    <row r="37" spans="1:12" ht="16.5" thickBot="1">
      <c r="A37" s="33"/>
      <c r="B37" s="12"/>
      <c r="C37" s="15"/>
      <c r="D37" s="15"/>
      <c r="E37" s="15"/>
      <c r="F37" s="15"/>
      <c r="G37" s="15"/>
      <c r="H37" s="15"/>
      <c r="I37" s="40">
        <f>I35+I36</f>
        <v>516950</v>
      </c>
      <c r="J37" s="40">
        <f>J35+J36</f>
        <v>516950</v>
      </c>
      <c r="K37" s="40">
        <f>K35+K36</f>
        <v>180050</v>
      </c>
      <c r="L37" s="41">
        <f>L35+L36</f>
        <v>180050</v>
      </c>
    </row>
    <row r="38" spans="1:12" ht="17.25" thickBot="1" thickTop="1">
      <c r="A38" s="34"/>
      <c r="B38" s="23"/>
      <c r="C38" s="31"/>
      <c r="D38" s="31"/>
      <c r="E38" s="31"/>
      <c r="F38" s="31"/>
      <c r="G38" s="31"/>
      <c r="H38" s="31"/>
      <c r="I38" s="26"/>
      <c r="J38" s="26"/>
      <c r="K38" s="26"/>
      <c r="L38" s="27"/>
    </row>
  </sheetData>
  <sheetProtection/>
  <mergeCells count="10">
    <mergeCell ref="A1:L1"/>
    <mergeCell ref="A2:L2"/>
    <mergeCell ref="A3:L3"/>
    <mergeCell ref="K5:L5"/>
    <mergeCell ref="A5:A6"/>
    <mergeCell ref="B5:B6"/>
    <mergeCell ref="C5:D5"/>
    <mergeCell ref="E5:F5"/>
    <mergeCell ref="G5:H5"/>
    <mergeCell ref="I5:J5"/>
  </mergeCells>
  <printOptions/>
  <pageMargins left="0.51" right="0.15748031496062992" top="0.3937007874015748" bottom="0.15748031496062992" header="0.15748031496062992" footer="0.118110236220472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H2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57421875" style="1" customWidth="1"/>
    <col min="2" max="2" width="27.8515625" style="1" bestFit="1" customWidth="1"/>
    <col min="3" max="4" width="14.421875" style="2" customWidth="1"/>
    <col min="5" max="5" width="2.7109375" style="1" customWidth="1"/>
    <col min="6" max="6" width="34.421875" style="1" customWidth="1"/>
    <col min="7" max="8" width="14.421875" style="2" customWidth="1"/>
    <col min="9" max="16384" width="9.140625" style="1" customWidth="1"/>
  </cols>
  <sheetData>
    <row r="1" spans="1:8" ht="26.25">
      <c r="A1" s="126" t="s">
        <v>0</v>
      </c>
      <c r="B1" s="129"/>
      <c r="C1" s="129"/>
      <c r="D1" s="129"/>
      <c r="E1" s="129"/>
      <c r="F1" s="129"/>
      <c r="G1" s="129"/>
      <c r="H1" s="129"/>
    </row>
    <row r="2" spans="1:8" s="54" customFormat="1" ht="15.75">
      <c r="A2" s="127" t="s">
        <v>4</v>
      </c>
      <c r="B2" s="141"/>
      <c r="C2" s="141"/>
      <c r="D2" s="141"/>
      <c r="E2" s="141"/>
      <c r="F2" s="141"/>
      <c r="G2" s="141"/>
      <c r="H2" s="141"/>
    </row>
    <row r="3" spans="1:8" s="54" customFormat="1" ht="15.75">
      <c r="A3" s="127" t="s">
        <v>2</v>
      </c>
      <c r="B3" s="141"/>
      <c r="C3" s="141"/>
      <c r="D3" s="141"/>
      <c r="E3" s="141"/>
      <c r="F3" s="141"/>
      <c r="G3" s="141"/>
      <c r="H3" s="141"/>
    </row>
    <row r="4" spans="1:8" ht="16.5" thickBot="1">
      <c r="A4" s="142" t="s">
        <v>76</v>
      </c>
      <c r="B4" s="143"/>
      <c r="C4" s="143"/>
      <c r="D4" s="143"/>
      <c r="E4" s="143"/>
      <c r="F4" s="143"/>
      <c r="G4" s="143"/>
      <c r="H4" s="143"/>
    </row>
    <row r="5" spans="1:8" s="55" customFormat="1" ht="17.25" thickBot="1">
      <c r="A5" s="144" t="s">
        <v>75</v>
      </c>
      <c r="B5" s="145"/>
      <c r="C5" s="145"/>
      <c r="D5" s="145"/>
      <c r="E5" s="145" t="s">
        <v>68</v>
      </c>
      <c r="F5" s="145"/>
      <c r="G5" s="145"/>
      <c r="H5" s="146"/>
    </row>
    <row r="6" spans="1:8" ht="15.75">
      <c r="A6" s="50" t="s">
        <v>62</v>
      </c>
      <c r="B6" s="8"/>
      <c r="C6" s="9"/>
      <c r="D6" s="43"/>
      <c r="E6" s="53" t="s">
        <v>99</v>
      </c>
      <c r="F6" s="30"/>
      <c r="G6" s="9"/>
      <c r="H6" s="10"/>
    </row>
    <row r="7" spans="1:8" ht="15.75">
      <c r="A7" s="46"/>
      <c r="B7" s="14" t="s">
        <v>9</v>
      </c>
      <c r="C7" s="15">
        <v>12500</v>
      </c>
      <c r="D7" s="44"/>
      <c r="E7" s="48"/>
      <c r="F7" s="14" t="s">
        <v>15</v>
      </c>
      <c r="G7" s="15"/>
      <c r="H7" s="16">
        <v>14500</v>
      </c>
    </row>
    <row r="8" spans="1:8" ht="15.75">
      <c r="A8" s="46"/>
      <c r="B8" s="14" t="s">
        <v>10</v>
      </c>
      <c r="C8" s="15">
        <v>8500</v>
      </c>
      <c r="D8" s="44"/>
      <c r="E8" s="48"/>
      <c r="F8" s="14"/>
      <c r="G8" s="15"/>
      <c r="H8" s="16"/>
    </row>
    <row r="9" spans="1:8" ht="15.75">
      <c r="A9" s="46"/>
      <c r="B9" s="14" t="s">
        <v>43</v>
      </c>
      <c r="C9" s="15">
        <v>20000</v>
      </c>
      <c r="D9" s="44"/>
      <c r="E9" s="52" t="s">
        <v>100</v>
      </c>
      <c r="F9" s="14"/>
      <c r="G9" s="15"/>
      <c r="H9" s="16"/>
    </row>
    <row r="10" spans="1:8" ht="15.75">
      <c r="A10" s="46"/>
      <c r="B10" s="14" t="s">
        <v>11</v>
      </c>
      <c r="C10" s="15">
        <v>150</v>
      </c>
      <c r="D10" s="44"/>
      <c r="E10" s="48"/>
      <c r="F10" s="14" t="s">
        <v>16</v>
      </c>
      <c r="G10" s="15"/>
      <c r="H10" s="16">
        <v>100000</v>
      </c>
    </row>
    <row r="11" spans="1:8" ht="16.5" thickBot="1">
      <c r="A11" s="46"/>
      <c r="B11" s="14" t="s">
        <v>12</v>
      </c>
      <c r="C11" s="15">
        <v>1250</v>
      </c>
      <c r="D11" s="44"/>
      <c r="E11" s="48"/>
      <c r="F11" s="14"/>
      <c r="G11" s="15"/>
      <c r="H11" s="18"/>
    </row>
    <row r="12" spans="1:8" ht="16.5" thickBot="1">
      <c r="A12" s="46"/>
      <c r="B12" s="14" t="s">
        <v>13</v>
      </c>
      <c r="C12" s="17">
        <v>900</v>
      </c>
      <c r="D12" s="44"/>
      <c r="E12" s="48"/>
      <c r="F12" s="62" t="s">
        <v>74</v>
      </c>
      <c r="G12" s="15"/>
      <c r="H12" s="60">
        <f>H7+H10</f>
        <v>114500</v>
      </c>
    </row>
    <row r="13" spans="1:8" ht="15.75">
      <c r="A13" s="46"/>
      <c r="B13" s="62" t="s">
        <v>63</v>
      </c>
      <c r="C13" s="56"/>
      <c r="D13" s="44">
        <f>SUM(C7:C12)</f>
        <v>43300</v>
      </c>
      <c r="E13" s="48"/>
      <c r="F13" s="14"/>
      <c r="G13" s="15"/>
      <c r="H13" s="16"/>
    </row>
    <row r="14" spans="1:8" ht="15.75">
      <c r="A14" s="46"/>
      <c r="B14" s="14"/>
      <c r="C14" s="15"/>
      <c r="D14" s="44"/>
      <c r="E14" s="52" t="s">
        <v>69</v>
      </c>
      <c r="F14" s="14"/>
      <c r="G14" s="15"/>
      <c r="H14" s="16"/>
    </row>
    <row r="15" spans="1:8" ht="15.75">
      <c r="A15" s="51" t="s">
        <v>64</v>
      </c>
      <c r="B15" s="14"/>
      <c r="C15" s="15"/>
      <c r="D15" s="44"/>
      <c r="E15" s="48"/>
      <c r="F15" s="14" t="s">
        <v>44</v>
      </c>
      <c r="G15" s="15">
        <v>40000</v>
      </c>
      <c r="H15" s="16"/>
    </row>
    <row r="16" spans="1:8" ht="15.75">
      <c r="A16" s="46"/>
      <c r="B16" s="14" t="s">
        <v>14</v>
      </c>
      <c r="C16" s="15">
        <v>21850</v>
      </c>
      <c r="D16" s="44"/>
      <c r="E16" s="48"/>
      <c r="F16" s="14" t="s">
        <v>18</v>
      </c>
      <c r="G16" s="15">
        <v>-98120</v>
      </c>
      <c r="H16" s="16"/>
    </row>
    <row r="17" spans="1:8" ht="16.5" thickBot="1">
      <c r="A17" s="46"/>
      <c r="B17" s="14" t="s">
        <v>65</v>
      </c>
      <c r="C17" s="17">
        <v>-8770</v>
      </c>
      <c r="D17" s="44"/>
      <c r="E17" s="48"/>
      <c r="F17" s="62" t="s">
        <v>70</v>
      </c>
      <c r="G17" s="31"/>
      <c r="H17" s="16">
        <f>G15+G16</f>
        <v>-58120</v>
      </c>
    </row>
    <row r="18" spans="1:8" ht="15.75">
      <c r="A18" s="46"/>
      <c r="B18" s="62" t="s">
        <v>66</v>
      </c>
      <c r="C18" s="56"/>
      <c r="D18" s="44">
        <f>SUM(C16:C17)</f>
        <v>13080</v>
      </c>
      <c r="E18" s="48"/>
      <c r="F18" s="14"/>
      <c r="G18" s="9"/>
      <c r="H18" s="16"/>
    </row>
    <row r="19" spans="1:8" ht="16.5" thickBot="1">
      <c r="A19" s="46"/>
      <c r="B19" s="14"/>
      <c r="C19" s="15"/>
      <c r="D19" s="57"/>
      <c r="E19" s="48"/>
      <c r="F19" s="14"/>
      <c r="G19" s="15"/>
      <c r="H19" s="18"/>
    </row>
    <row r="20" spans="1:8" s="54" customFormat="1" ht="16.5" thickBot="1">
      <c r="A20" s="137" t="s">
        <v>67</v>
      </c>
      <c r="B20" s="138"/>
      <c r="C20" s="61"/>
      <c r="D20" s="59">
        <f>D13+D18</f>
        <v>56380</v>
      </c>
      <c r="E20" s="139" t="s">
        <v>71</v>
      </c>
      <c r="F20" s="140"/>
      <c r="G20" s="61"/>
      <c r="H20" s="41">
        <f>+H12+H17</f>
        <v>56380</v>
      </c>
    </row>
    <row r="21" spans="1:8" ht="17.25" thickBot="1" thickTop="1">
      <c r="A21" s="47"/>
      <c r="B21" s="25"/>
      <c r="C21" s="31"/>
      <c r="D21" s="58"/>
      <c r="E21" s="49"/>
      <c r="F21" s="25"/>
      <c r="G21" s="31"/>
      <c r="H21" s="27"/>
    </row>
  </sheetData>
  <sheetProtection/>
  <mergeCells count="8">
    <mergeCell ref="A20:B20"/>
    <mergeCell ref="E20:F20"/>
    <mergeCell ref="A1:H1"/>
    <mergeCell ref="A2:H2"/>
    <mergeCell ref="A3:H3"/>
    <mergeCell ref="A4:H4"/>
    <mergeCell ref="A5:D5"/>
    <mergeCell ref="E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H36"/>
  <sheetViews>
    <sheetView zoomScalePageLayoutView="0" workbookViewId="0" topLeftCell="A24">
      <selection activeCell="C47" sqref="C47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48.00390625" style="1" customWidth="1"/>
    <col min="4" max="6" width="12.421875" style="2" customWidth="1"/>
    <col min="7" max="8" width="9.140625" style="2" customWidth="1"/>
    <col min="9" max="16384" width="9.140625" style="1" customWidth="1"/>
  </cols>
  <sheetData>
    <row r="1" spans="1:8" s="54" customFormat="1" ht="25.5">
      <c r="A1" s="126" t="s">
        <v>0</v>
      </c>
      <c r="B1" s="147"/>
      <c r="C1" s="147"/>
      <c r="D1" s="147"/>
      <c r="E1" s="147"/>
      <c r="F1" s="147"/>
      <c r="G1" s="70"/>
      <c r="H1" s="70"/>
    </row>
    <row r="2" spans="1:8" s="54" customFormat="1" ht="15.75">
      <c r="A2" s="127" t="s">
        <v>8</v>
      </c>
      <c r="B2" s="148"/>
      <c r="C2" s="148"/>
      <c r="D2" s="148"/>
      <c r="E2" s="148"/>
      <c r="F2" s="148"/>
      <c r="G2" s="70"/>
      <c r="H2" s="70"/>
    </row>
    <row r="3" spans="1:8" s="54" customFormat="1" ht="15.75">
      <c r="A3" s="127" t="s">
        <v>59</v>
      </c>
      <c r="B3" s="148"/>
      <c r="C3" s="148"/>
      <c r="D3" s="148"/>
      <c r="E3" s="148"/>
      <c r="F3" s="148"/>
      <c r="G3" s="70"/>
      <c r="H3" s="70"/>
    </row>
    <row r="4" spans="1:6" ht="15.75" customHeight="1" thickBot="1">
      <c r="A4" s="149" t="s">
        <v>76</v>
      </c>
      <c r="B4" s="143"/>
      <c r="C4" s="143"/>
      <c r="D4" s="143"/>
      <c r="E4" s="143"/>
      <c r="F4" s="143"/>
    </row>
    <row r="5" spans="1:6" ht="15.75">
      <c r="A5" s="71" t="s">
        <v>45</v>
      </c>
      <c r="B5" s="6"/>
      <c r="C5" s="6"/>
      <c r="D5" s="56"/>
      <c r="E5" s="56"/>
      <c r="F5" s="60"/>
    </row>
    <row r="6" spans="1:6" ht="15.75">
      <c r="A6" s="46"/>
      <c r="B6" s="66" t="s">
        <v>19</v>
      </c>
      <c r="C6" s="14"/>
      <c r="D6" s="15"/>
      <c r="E6" s="15">
        <v>385550</v>
      </c>
      <c r="F6" s="16"/>
    </row>
    <row r="7" spans="1:6" ht="15.75">
      <c r="A7" s="46"/>
      <c r="B7" s="66"/>
      <c r="C7" s="14" t="s">
        <v>21</v>
      </c>
      <c r="D7" s="15">
        <v>12400</v>
      </c>
      <c r="E7" s="15"/>
      <c r="F7" s="16"/>
    </row>
    <row r="8" spans="1:6" ht="16.5" thickBot="1">
      <c r="A8" s="46"/>
      <c r="B8" s="66"/>
      <c r="C8" s="14" t="s">
        <v>20</v>
      </c>
      <c r="D8" s="17">
        <v>11750</v>
      </c>
      <c r="E8" s="15"/>
      <c r="F8" s="16"/>
    </row>
    <row r="9" spans="1:6" ht="16.5" thickBot="1">
      <c r="A9" s="46"/>
      <c r="B9" s="66"/>
      <c r="C9" s="14"/>
      <c r="D9" s="56"/>
      <c r="E9" s="17">
        <v>-24150</v>
      </c>
      <c r="F9" s="16"/>
    </row>
    <row r="10" spans="1:6" ht="15.75">
      <c r="A10" s="46"/>
      <c r="B10" s="66"/>
      <c r="C10" s="62" t="s">
        <v>46</v>
      </c>
      <c r="D10" s="15"/>
      <c r="E10" s="56"/>
      <c r="F10" s="16">
        <f>E6+E9</f>
        <v>361400</v>
      </c>
    </row>
    <row r="11" spans="1:6" ht="15.75">
      <c r="A11" s="46"/>
      <c r="B11" s="66"/>
      <c r="C11" s="14"/>
      <c r="D11" s="15"/>
      <c r="E11" s="15"/>
      <c r="F11" s="16"/>
    </row>
    <row r="12" spans="1:7" ht="15.75">
      <c r="A12" s="72" t="s">
        <v>47</v>
      </c>
      <c r="B12" s="66"/>
      <c r="C12" s="14"/>
      <c r="D12" s="15"/>
      <c r="E12" s="15"/>
      <c r="F12" s="16"/>
      <c r="G12" s="117"/>
    </row>
    <row r="13" spans="1:6" ht="15.75">
      <c r="A13" s="46"/>
      <c r="B13" s="66" t="s">
        <v>49</v>
      </c>
      <c r="C13" s="14"/>
      <c r="D13" s="15"/>
      <c r="E13" s="15">
        <v>21000</v>
      </c>
      <c r="F13" s="16"/>
    </row>
    <row r="14" spans="1:6" ht="15.75">
      <c r="A14" s="46"/>
      <c r="B14" s="66"/>
      <c r="C14" s="14" t="s">
        <v>22</v>
      </c>
      <c r="D14" s="15">
        <v>358000</v>
      </c>
      <c r="E14" s="15"/>
      <c r="F14" s="16"/>
    </row>
    <row r="15" spans="1:6" ht="16.5" thickBot="1">
      <c r="A15" s="46"/>
      <c r="B15" s="66"/>
      <c r="C15" s="14" t="s">
        <v>48</v>
      </c>
      <c r="D15" s="17">
        <v>24000</v>
      </c>
      <c r="E15" s="15"/>
      <c r="F15" s="16"/>
    </row>
    <row r="16" spans="1:6" ht="15.75">
      <c r="A16" s="46"/>
      <c r="B16" s="66"/>
      <c r="C16" s="14"/>
      <c r="D16" s="56">
        <f>D14+D15</f>
        <v>382000</v>
      </c>
      <c r="E16" s="15"/>
      <c r="F16" s="16"/>
    </row>
    <row r="17" spans="1:6" ht="16.5" thickBot="1">
      <c r="A17" s="46"/>
      <c r="B17" s="66"/>
      <c r="C17" s="14" t="s">
        <v>23</v>
      </c>
      <c r="D17" s="17">
        <v>-1500</v>
      </c>
      <c r="E17" s="15"/>
      <c r="F17" s="16"/>
    </row>
    <row r="18" spans="1:6" ht="16.5" thickBot="1">
      <c r="A18" s="46"/>
      <c r="B18" s="66"/>
      <c r="C18" s="62" t="s">
        <v>51</v>
      </c>
      <c r="D18" s="56"/>
      <c r="E18" s="17">
        <f>D16+D17</f>
        <v>380500</v>
      </c>
      <c r="F18" s="16"/>
    </row>
    <row r="19" spans="1:6" ht="15.75">
      <c r="A19" s="46"/>
      <c r="B19" s="66" t="s">
        <v>50</v>
      </c>
      <c r="C19" s="14"/>
      <c r="D19" s="15"/>
      <c r="E19" s="56">
        <f>E13+E18</f>
        <v>401500</v>
      </c>
      <c r="F19" s="16"/>
    </row>
    <row r="20" spans="1:6" ht="16.5" thickBot="1">
      <c r="A20" s="46"/>
      <c r="B20" s="66" t="s">
        <v>52</v>
      </c>
      <c r="C20" s="14"/>
      <c r="D20" s="15"/>
      <c r="E20" s="17">
        <v>-20000</v>
      </c>
      <c r="F20" s="16"/>
    </row>
    <row r="21" spans="1:6" ht="16.5" thickBot="1">
      <c r="A21" s="46"/>
      <c r="B21" s="66"/>
      <c r="C21" s="62" t="s">
        <v>101</v>
      </c>
      <c r="D21" s="15"/>
      <c r="E21" s="56"/>
      <c r="F21" s="18">
        <v>-381500</v>
      </c>
    </row>
    <row r="22" spans="1:6" ht="15.75">
      <c r="A22" s="46"/>
      <c r="B22" s="66"/>
      <c r="C22" s="73" t="s">
        <v>55</v>
      </c>
      <c r="D22" s="15"/>
      <c r="E22" s="15"/>
      <c r="F22" s="60">
        <f>+F10+F21</f>
        <v>-20100</v>
      </c>
    </row>
    <row r="23" spans="1:6" ht="15.75">
      <c r="A23" s="46"/>
      <c r="B23" s="66"/>
      <c r="C23" s="14"/>
      <c r="D23" s="15"/>
      <c r="E23" s="15"/>
      <c r="F23" s="16"/>
    </row>
    <row r="24" spans="1:6" ht="15.75">
      <c r="A24" s="72" t="s">
        <v>54</v>
      </c>
      <c r="B24" s="66"/>
      <c r="C24" s="14"/>
      <c r="D24" s="15"/>
      <c r="E24" s="15"/>
      <c r="F24" s="16"/>
    </row>
    <row r="25" spans="1:6" ht="15.75">
      <c r="A25" s="46"/>
      <c r="B25" s="66" t="s">
        <v>25</v>
      </c>
      <c r="C25" s="14"/>
      <c r="D25" s="15"/>
      <c r="E25" s="15">
        <v>38500</v>
      </c>
      <c r="F25" s="16"/>
    </row>
    <row r="26" spans="1:6" ht="15.75">
      <c r="A26" s="46"/>
      <c r="B26" s="66" t="s">
        <v>26</v>
      </c>
      <c r="C26" s="14"/>
      <c r="D26" s="15"/>
      <c r="E26" s="15">
        <v>1250</v>
      </c>
      <c r="F26" s="16"/>
    </row>
    <row r="27" spans="1:6" ht="15.75">
      <c r="A27" s="46"/>
      <c r="B27" s="66" t="s">
        <v>27</v>
      </c>
      <c r="C27" s="14"/>
      <c r="D27" s="15"/>
      <c r="E27" s="15">
        <v>450</v>
      </c>
      <c r="F27" s="16"/>
    </row>
    <row r="28" spans="1:6" ht="15.75">
      <c r="A28" s="46"/>
      <c r="B28" s="66" t="s">
        <v>102</v>
      </c>
      <c r="C28" s="14"/>
      <c r="D28" s="15"/>
      <c r="E28" s="15">
        <v>25760</v>
      </c>
      <c r="F28" s="16"/>
    </row>
    <row r="29" spans="1:6" ht="15.75">
      <c r="A29" s="46"/>
      <c r="B29" s="66" t="s">
        <v>28</v>
      </c>
      <c r="C29" s="14"/>
      <c r="D29" s="15"/>
      <c r="E29" s="15">
        <v>1500</v>
      </c>
      <c r="F29" s="16"/>
    </row>
    <row r="30" spans="1:6" ht="15.75">
      <c r="A30" s="46"/>
      <c r="B30" s="66" t="s">
        <v>29</v>
      </c>
      <c r="C30" s="14"/>
      <c r="D30" s="15"/>
      <c r="E30" s="15">
        <v>11000</v>
      </c>
      <c r="F30" s="16"/>
    </row>
    <row r="31" spans="1:6" ht="15.75">
      <c r="A31" s="46"/>
      <c r="B31" s="66" t="s">
        <v>30</v>
      </c>
      <c r="C31" s="14"/>
      <c r="D31" s="15"/>
      <c r="E31" s="15">
        <v>4400</v>
      </c>
      <c r="F31" s="16"/>
    </row>
    <row r="32" spans="1:6" ht="15.75">
      <c r="A32" s="46"/>
      <c r="B32" s="66" t="s">
        <v>31</v>
      </c>
      <c r="C32" s="14"/>
      <c r="D32" s="15"/>
      <c r="E32" s="17">
        <v>4220</v>
      </c>
      <c r="F32" s="16"/>
    </row>
    <row r="33" spans="1:6" ht="16.5" thickBot="1">
      <c r="A33" s="46"/>
      <c r="B33" s="66" t="s">
        <v>33</v>
      </c>
      <c r="C33" s="14"/>
      <c r="D33" s="15"/>
      <c r="E33" s="17">
        <v>4220</v>
      </c>
      <c r="F33" s="16"/>
    </row>
    <row r="34" spans="1:6" ht="16.5" thickBot="1">
      <c r="A34" s="46"/>
      <c r="B34" s="66"/>
      <c r="C34" s="62" t="s">
        <v>56</v>
      </c>
      <c r="D34" s="15"/>
      <c r="E34" s="56"/>
      <c r="F34" s="18">
        <v>-89680</v>
      </c>
    </row>
    <row r="35" spans="1:8" s="54" customFormat="1" ht="16.5" thickBot="1">
      <c r="A35" s="74"/>
      <c r="B35" s="75"/>
      <c r="C35" s="76" t="s">
        <v>57</v>
      </c>
      <c r="D35" s="61"/>
      <c r="E35" s="61"/>
      <c r="F35" s="81">
        <f>F22+F34</f>
        <v>-109780</v>
      </c>
      <c r="G35" s="70"/>
      <c r="H35" s="70"/>
    </row>
    <row r="36" spans="1:6" ht="17.25" thickBot="1" thickTop="1">
      <c r="A36" s="47"/>
      <c r="B36" s="67"/>
      <c r="C36" s="25"/>
      <c r="D36" s="31"/>
      <c r="E36" s="31"/>
      <c r="F36" s="27"/>
    </row>
  </sheetData>
  <sheetProtection/>
  <mergeCells count="4">
    <mergeCell ref="A1:F1"/>
    <mergeCell ref="A2:F2"/>
    <mergeCell ref="A3:F3"/>
    <mergeCell ref="A4:F4"/>
  </mergeCells>
  <printOptions/>
  <pageMargins left="0.51" right="0.18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E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421875" style="1" customWidth="1"/>
    <col min="2" max="2" width="12.140625" style="1" customWidth="1"/>
    <col min="3" max="3" width="30.140625" style="1" customWidth="1"/>
    <col min="4" max="5" width="17.00390625" style="2" customWidth="1"/>
    <col min="6" max="16384" width="9.140625" style="1" customWidth="1"/>
  </cols>
  <sheetData>
    <row r="1" spans="1:5" s="63" customFormat="1" ht="26.25">
      <c r="A1" s="126" t="s">
        <v>0</v>
      </c>
      <c r="B1" s="129"/>
      <c r="C1" s="129"/>
      <c r="D1" s="129"/>
      <c r="E1" s="129"/>
    </row>
    <row r="2" spans="1:5" s="54" customFormat="1" ht="15.75">
      <c r="A2" s="127" t="s">
        <v>58</v>
      </c>
      <c r="B2" s="130"/>
      <c r="C2" s="130"/>
      <c r="D2" s="130"/>
      <c r="E2" s="130"/>
    </row>
    <row r="3" spans="1:5" s="54" customFormat="1" ht="15.75">
      <c r="A3" s="127" t="s">
        <v>59</v>
      </c>
      <c r="B3" s="130"/>
      <c r="C3" s="130"/>
      <c r="D3" s="130"/>
      <c r="E3" s="130"/>
    </row>
    <row r="4" spans="1:5" ht="16.5" thickBot="1">
      <c r="A4" s="142" t="s">
        <v>76</v>
      </c>
      <c r="B4" s="143"/>
      <c r="C4" s="143"/>
      <c r="D4" s="143"/>
      <c r="E4" s="143"/>
    </row>
    <row r="5" spans="1:5" ht="15.75">
      <c r="A5" s="64"/>
      <c r="B5" s="65"/>
      <c r="C5" s="8"/>
      <c r="D5" s="56"/>
      <c r="E5" s="60"/>
    </row>
    <row r="6" spans="1:5" ht="15.75">
      <c r="A6" s="45" t="s">
        <v>60</v>
      </c>
      <c r="B6" s="68"/>
      <c r="C6" s="69"/>
      <c r="D6" s="9"/>
      <c r="E6" s="10">
        <v>16780</v>
      </c>
    </row>
    <row r="7" spans="1:5" ht="15.75">
      <c r="A7" s="46"/>
      <c r="B7" s="66" t="s">
        <v>57</v>
      </c>
      <c r="C7" s="14"/>
      <c r="D7" s="15">
        <v>-109900</v>
      </c>
      <c r="E7" s="16"/>
    </row>
    <row r="8" spans="1:5" ht="16.5" thickBot="1">
      <c r="A8" s="46"/>
      <c r="B8" s="66" t="s">
        <v>17</v>
      </c>
      <c r="C8" s="14"/>
      <c r="D8" s="17">
        <v>-5000</v>
      </c>
      <c r="E8" s="16"/>
    </row>
    <row r="9" spans="1:5" ht="16.5" thickBot="1">
      <c r="A9" s="46"/>
      <c r="B9" s="66"/>
      <c r="C9" s="14"/>
      <c r="D9" s="56"/>
      <c r="E9" s="18">
        <f>+D7+D8</f>
        <v>-114900</v>
      </c>
    </row>
    <row r="10" spans="1:5" ht="16.5" thickBot="1">
      <c r="A10" s="46" t="s">
        <v>61</v>
      </c>
      <c r="B10" s="66"/>
      <c r="C10" s="14"/>
      <c r="D10" s="15"/>
      <c r="E10" s="41">
        <f>E6+E9</f>
        <v>-98120</v>
      </c>
    </row>
    <row r="11" spans="1:5" ht="17.25" thickBot="1" thickTop="1">
      <c r="A11" s="47"/>
      <c r="B11" s="67"/>
      <c r="C11" s="25"/>
      <c r="D11" s="31"/>
      <c r="E11" s="27"/>
    </row>
  </sheetData>
  <sheetProtection/>
  <mergeCells count="4">
    <mergeCell ref="A4:E4"/>
    <mergeCell ref="A1:E1"/>
    <mergeCell ref="A2:E2"/>
    <mergeCell ref="A3:E3"/>
  </mergeCells>
  <printOptions/>
  <pageMargins left="1.18" right="0.7" top="0.17" bottom="0.75" header="0.21" footer="0.3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F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1.140625" style="1" customWidth="1"/>
    <col min="2" max="2" width="4.8515625" style="1" customWidth="1"/>
    <col min="3" max="3" width="3.8515625" style="1" customWidth="1"/>
    <col min="4" max="4" width="31.00390625" style="1" customWidth="1"/>
    <col min="5" max="6" width="16.57421875" style="2" customWidth="1"/>
    <col min="7" max="16384" width="9.140625" style="1" customWidth="1"/>
  </cols>
  <sheetData>
    <row r="1" spans="1:6" ht="25.5">
      <c r="A1" s="126" t="s">
        <v>0</v>
      </c>
      <c r="B1" s="126"/>
      <c r="C1" s="126"/>
      <c r="D1" s="126"/>
      <c r="E1" s="126"/>
      <c r="F1" s="126"/>
    </row>
    <row r="2" spans="1:6" ht="15.75">
      <c r="A2" s="127" t="s">
        <v>77</v>
      </c>
      <c r="B2" s="127"/>
      <c r="C2" s="127"/>
      <c r="D2" s="127"/>
      <c r="E2" s="127"/>
      <c r="F2" s="127"/>
    </row>
    <row r="3" spans="1:6" ht="15.75">
      <c r="A3" s="127" t="s">
        <v>2</v>
      </c>
      <c r="B3" s="127"/>
      <c r="C3" s="127"/>
      <c r="D3" s="127"/>
      <c r="E3" s="127"/>
      <c r="F3" s="127"/>
    </row>
    <row r="4" ht="6.75" customHeight="1"/>
    <row r="5" spans="1:6" ht="16.5" thickBot="1">
      <c r="A5" s="128" t="s">
        <v>36</v>
      </c>
      <c r="B5" s="128"/>
      <c r="C5" s="128"/>
      <c r="D5" s="128"/>
      <c r="E5" s="128"/>
      <c r="F5" s="128"/>
    </row>
    <row r="6" spans="1:6" s="5" customFormat="1" ht="16.5" thickBot="1">
      <c r="A6" s="150" t="s">
        <v>37</v>
      </c>
      <c r="B6" s="151"/>
      <c r="C6" s="152" t="s">
        <v>38</v>
      </c>
      <c r="D6" s="153"/>
      <c r="E6" s="3" t="s">
        <v>39</v>
      </c>
      <c r="F6" s="4" t="s">
        <v>40</v>
      </c>
    </row>
    <row r="7" spans="1:6" ht="15.75">
      <c r="A7" s="28" t="s">
        <v>41</v>
      </c>
      <c r="B7" s="6"/>
      <c r="C7" s="7"/>
      <c r="D7" s="8"/>
      <c r="E7" s="9"/>
      <c r="F7" s="10"/>
    </row>
    <row r="8" spans="1:6" ht="15.75">
      <c r="A8" s="29" t="s">
        <v>42</v>
      </c>
      <c r="B8" s="12">
        <v>31</v>
      </c>
      <c r="C8" s="13" t="s">
        <v>19</v>
      </c>
      <c r="D8" s="14"/>
      <c r="E8" s="15">
        <v>385550</v>
      </c>
      <c r="F8" s="16">
        <v>0</v>
      </c>
    </row>
    <row r="9" spans="1:6" ht="15.75">
      <c r="A9" s="11"/>
      <c r="B9" s="12"/>
      <c r="C9" s="13"/>
      <c r="D9" s="14" t="s">
        <v>20</v>
      </c>
      <c r="E9" s="15">
        <v>0</v>
      </c>
      <c r="F9" s="16">
        <v>11750</v>
      </c>
    </row>
    <row r="10" spans="1:6" ht="15.75">
      <c r="A10" s="11"/>
      <c r="B10" s="12"/>
      <c r="C10" s="13"/>
      <c r="D10" s="14" t="s">
        <v>21</v>
      </c>
      <c r="E10" s="15">
        <v>0</v>
      </c>
      <c r="F10" s="16">
        <v>12400</v>
      </c>
    </row>
    <row r="11" spans="1:6" ht="15.75">
      <c r="A11" s="11"/>
      <c r="B11" s="12"/>
      <c r="C11" s="13"/>
      <c r="D11" s="14" t="s">
        <v>32</v>
      </c>
      <c r="E11" s="15">
        <v>0</v>
      </c>
      <c r="F11" s="16">
        <v>361400</v>
      </c>
    </row>
    <row r="12" spans="1:6" ht="15.75">
      <c r="A12" s="11"/>
      <c r="B12" s="12"/>
      <c r="C12" s="13"/>
      <c r="D12" s="14"/>
      <c r="E12" s="15"/>
      <c r="F12" s="16"/>
    </row>
    <row r="13" spans="1:6" ht="15.75">
      <c r="A13" s="11"/>
      <c r="B13" s="12">
        <v>31</v>
      </c>
      <c r="C13" s="13" t="s">
        <v>23</v>
      </c>
      <c r="D13" s="14"/>
      <c r="E13" s="15">
        <v>1500</v>
      </c>
      <c r="F13" s="16">
        <v>0</v>
      </c>
    </row>
    <row r="14" spans="1:6" ht="15.75">
      <c r="A14" s="11"/>
      <c r="B14" s="12"/>
      <c r="C14" s="13" t="s">
        <v>32</v>
      </c>
      <c r="D14" s="14"/>
      <c r="E14" s="15">
        <v>470330</v>
      </c>
      <c r="F14" s="16">
        <v>0</v>
      </c>
    </row>
    <row r="15" spans="1:6" ht="15.75">
      <c r="A15" s="11"/>
      <c r="B15" s="12"/>
      <c r="C15" s="13"/>
      <c r="D15" s="14" t="s">
        <v>22</v>
      </c>
      <c r="E15" s="15">
        <v>0</v>
      </c>
      <c r="F15" s="16">
        <v>358000</v>
      </c>
    </row>
    <row r="16" spans="1:6" ht="15.75">
      <c r="A16" s="11"/>
      <c r="B16" s="12"/>
      <c r="C16" s="13"/>
      <c r="D16" s="14" t="s">
        <v>48</v>
      </c>
      <c r="E16" s="15">
        <v>0</v>
      </c>
      <c r="F16" s="16">
        <v>24000</v>
      </c>
    </row>
    <row r="17" spans="1:6" ht="15.75">
      <c r="A17" s="11"/>
      <c r="B17" s="12"/>
      <c r="C17" s="13"/>
      <c r="D17" s="14" t="s">
        <v>25</v>
      </c>
      <c r="E17" s="15">
        <v>0</v>
      </c>
      <c r="F17" s="16">
        <v>38500</v>
      </c>
    </row>
    <row r="18" spans="1:6" ht="15.75">
      <c r="A18" s="11"/>
      <c r="B18" s="12"/>
      <c r="C18" s="13"/>
      <c r="D18" s="14" t="s">
        <v>26</v>
      </c>
      <c r="E18" s="15">
        <v>0</v>
      </c>
      <c r="F18" s="16">
        <v>1250</v>
      </c>
    </row>
    <row r="19" spans="1:6" ht="15.75">
      <c r="A19" s="11"/>
      <c r="B19" s="12"/>
      <c r="C19" s="13"/>
      <c r="D19" s="14" t="s">
        <v>27</v>
      </c>
      <c r="E19" s="15">
        <v>0</v>
      </c>
      <c r="F19" s="16">
        <v>450</v>
      </c>
    </row>
    <row r="20" spans="1:6" ht="15.75">
      <c r="A20" s="11"/>
      <c r="B20" s="12"/>
      <c r="C20" s="13"/>
      <c r="D20" s="14" t="s">
        <v>33</v>
      </c>
      <c r="E20" s="15">
        <v>0</v>
      </c>
      <c r="F20" s="16">
        <v>28510</v>
      </c>
    </row>
    <row r="21" spans="1:6" ht="15.75">
      <c r="A21" s="11"/>
      <c r="B21" s="12"/>
      <c r="C21" s="13"/>
      <c r="D21" s="14" t="s">
        <v>28</v>
      </c>
      <c r="E21" s="15">
        <v>0</v>
      </c>
      <c r="F21" s="16">
        <v>1500</v>
      </c>
    </row>
    <row r="22" spans="1:6" ht="15.75">
      <c r="A22" s="11"/>
      <c r="B22" s="12"/>
      <c r="C22" s="13"/>
      <c r="D22" s="14" t="s">
        <v>29</v>
      </c>
      <c r="E22" s="15">
        <v>0</v>
      </c>
      <c r="F22" s="16">
        <v>11000</v>
      </c>
    </row>
    <row r="23" spans="1:6" ht="15.75">
      <c r="A23" s="11"/>
      <c r="B23" s="12"/>
      <c r="C23" s="13"/>
      <c r="D23" s="14" t="s">
        <v>30</v>
      </c>
      <c r="E23" s="15">
        <v>0</v>
      </c>
      <c r="F23" s="16">
        <v>4400</v>
      </c>
    </row>
    <row r="24" spans="1:6" ht="15.75">
      <c r="A24" s="11"/>
      <c r="B24" s="12"/>
      <c r="C24" s="13"/>
      <c r="D24" s="14" t="s">
        <v>31</v>
      </c>
      <c r="E24" s="15">
        <v>0</v>
      </c>
      <c r="F24" s="16">
        <v>4220</v>
      </c>
    </row>
    <row r="25" spans="1:6" ht="15.75">
      <c r="A25" s="11"/>
      <c r="B25" s="12"/>
      <c r="C25" s="13"/>
      <c r="D25" s="14"/>
      <c r="E25" s="15"/>
      <c r="F25" s="16"/>
    </row>
    <row r="26" spans="1:6" ht="15.75">
      <c r="A26" s="11"/>
      <c r="B26" s="12">
        <v>31</v>
      </c>
      <c r="C26" s="13" t="s">
        <v>18</v>
      </c>
      <c r="D26" s="14"/>
      <c r="E26" s="15">
        <v>98120</v>
      </c>
      <c r="F26" s="16">
        <v>0</v>
      </c>
    </row>
    <row r="27" spans="1:6" ht="15.75">
      <c r="A27" s="11"/>
      <c r="B27" s="12"/>
      <c r="C27" s="13"/>
      <c r="D27" s="14" t="s">
        <v>32</v>
      </c>
      <c r="E27" s="15">
        <v>0</v>
      </c>
      <c r="F27" s="16">
        <v>98120</v>
      </c>
    </row>
    <row r="28" spans="1:6" ht="15.75">
      <c r="A28" s="11"/>
      <c r="B28" s="12"/>
      <c r="C28" s="13"/>
      <c r="D28" s="14"/>
      <c r="E28" s="15"/>
      <c r="F28" s="16"/>
    </row>
    <row r="29" spans="1:6" ht="15.75">
      <c r="A29" s="11"/>
      <c r="B29" s="12">
        <v>31</v>
      </c>
      <c r="C29" s="13" t="s">
        <v>18</v>
      </c>
      <c r="D29" s="14"/>
      <c r="E29" s="15">
        <v>5000</v>
      </c>
      <c r="F29" s="16">
        <v>0</v>
      </c>
    </row>
    <row r="30" spans="1:6" ht="15.75">
      <c r="A30" s="11"/>
      <c r="B30" s="12"/>
      <c r="C30" s="13"/>
      <c r="D30" s="14" t="s">
        <v>17</v>
      </c>
      <c r="E30" s="15">
        <v>0</v>
      </c>
      <c r="F30" s="16">
        <v>5000</v>
      </c>
    </row>
    <row r="31" spans="1:6" ht="15.75">
      <c r="A31" s="11"/>
      <c r="B31" s="12"/>
      <c r="C31" s="13"/>
      <c r="D31" s="14"/>
      <c r="E31" s="17"/>
      <c r="F31" s="18"/>
    </row>
    <row r="32" spans="1:6" ht="16.5" thickBot="1">
      <c r="A32" s="19"/>
      <c r="B32" s="120" t="s">
        <v>72</v>
      </c>
      <c r="C32" s="121"/>
      <c r="D32" s="122"/>
      <c r="E32" s="20">
        <f>SUM(E7:E31)</f>
        <v>960500</v>
      </c>
      <c r="F32" s="21">
        <f>SUM(F7:F31)</f>
        <v>960500</v>
      </c>
    </row>
    <row r="33" spans="1:6" ht="17.25" thickBot="1" thickTop="1">
      <c r="A33" s="22"/>
      <c r="B33" s="23"/>
      <c r="C33" s="24"/>
      <c r="D33" s="25"/>
      <c r="E33" s="26"/>
      <c r="F33" s="27"/>
    </row>
  </sheetData>
  <sheetProtection/>
  <mergeCells count="7">
    <mergeCell ref="B32:D32"/>
    <mergeCell ref="A1:F1"/>
    <mergeCell ref="A2:F2"/>
    <mergeCell ref="A3:F3"/>
    <mergeCell ref="A5:F5"/>
    <mergeCell ref="A6:B6"/>
    <mergeCell ref="C6:D6"/>
  </mergeCells>
  <printOptions/>
  <pageMargins left="0.7" right="0.7" top="0.74" bottom="0.16" header="0.3" footer="0.16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.8515625" style="1" customWidth="1"/>
    <col min="2" max="2" width="34.8515625" style="1" customWidth="1"/>
    <col min="3" max="4" width="13.57421875" style="2" customWidth="1"/>
    <col min="5" max="16384" width="9.140625" style="1" customWidth="1"/>
  </cols>
  <sheetData>
    <row r="1" spans="1:4" s="63" customFormat="1" ht="25.5">
      <c r="A1" s="126" t="s">
        <v>0</v>
      </c>
      <c r="B1" s="126"/>
      <c r="C1" s="126"/>
      <c r="D1" s="126"/>
    </row>
    <row r="2" spans="1:4" s="54" customFormat="1" ht="15.75">
      <c r="A2" s="127" t="s">
        <v>93</v>
      </c>
      <c r="B2" s="127"/>
      <c r="C2" s="127"/>
      <c r="D2" s="127"/>
    </row>
    <row r="3" spans="1:4" s="54" customFormat="1" ht="15.75">
      <c r="A3" s="127" t="s">
        <v>2</v>
      </c>
      <c r="B3" s="127"/>
      <c r="C3" s="127"/>
      <c r="D3" s="127"/>
    </row>
    <row r="4" ht="6" customHeight="1" thickBot="1"/>
    <row r="5" spans="1:4" s="5" customFormat="1" ht="15.75" customHeight="1">
      <c r="A5" s="113" t="s">
        <v>95</v>
      </c>
      <c r="B5" s="114" t="s">
        <v>73</v>
      </c>
      <c r="C5" s="118" t="s">
        <v>39</v>
      </c>
      <c r="D5" s="119" t="s">
        <v>40</v>
      </c>
    </row>
    <row r="6" spans="1:4" ht="15.75">
      <c r="A6" s="32">
        <v>110</v>
      </c>
      <c r="B6" s="30" t="s">
        <v>9</v>
      </c>
      <c r="C6" s="9">
        <v>12500</v>
      </c>
      <c r="D6" s="10">
        <v>0</v>
      </c>
    </row>
    <row r="7" spans="1:4" ht="15.75">
      <c r="A7" s="33">
        <v>111</v>
      </c>
      <c r="B7" s="12" t="s">
        <v>10</v>
      </c>
      <c r="C7" s="15">
        <v>8500</v>
      </c>
      <c r="D7" s="16">
        <v>0</v>
      </c>
    </row>
    <row r="8" spans="1:4" ht="15.75">
      <c r="A8" s="33">
        <v>112</v>
      </c>
      <c r="B8" s="12" t="s">
        <v>43</v>
      </c>
      <c r="C8" s="15">
        <v>20000</v>
      </c>
      <c r="D8" s="16">
        <v>0</v>
      </c>
    </row>
    <row r="9" spans="1:4" ht="15.75">
      <c r="A9" s="33">
        <v>113</v>
      </c>
      <c r="B9" s="12" t="s">
        <v>11</v>
      </c>
      <c r="C9" s="15">
        <v>150</v>
      </c>
      <c r="D9" s="16">
        <v>0</v>
      </c>
    </row>
    <row r="10" spans="1:4" ht="15.75">
      <c r="A10" s="33">
        <v>114</v>
      </c>
      <c r="B10" s="12" t="s">
        <v>12</v>
      </c>
      <c r="C10" s="15">
        <v>1250</v>
      </c>
      <c r="D10" s="16">
        <v>0</v>
      </c>
    </row>
    <row r="11" spans="1:4" ht="15.75">
      <c r="A11" s="33">
        <v>115</v>
      </c>
      <c r="B11" s="12" t="s">
        <v>13</v>
      </c>
      <c r="C11" s="15">
        <v>900</v>
      </c>
      <c r="D11" s="16">
        <v>0</v>
      </c>
    </row>
    <row r="12" spans="1:4" ht="15.75">
      <c r="A12" s="33">
        <v>120</v>
      </c>
      <c r="B12" s="12" t="s">
        <v>14</v>
      </c>
      <c r="C12" s="15">
        <v>21850</v>
      </c>
      <c r="D12" s="16">
        <v>0</v>
      </c>
    </row>
    <row r="13" spans="1:4" ht="15.75">
      <c r="A13" s="33">
        <v>121</v>
      </c>
      <c r="B13" s="12" t="s">
        <v>65</v>
      </c>
      <c r="C13" s="15">
        <v>0</v>
      </c>
      <c r="D13" s="16">
        <v>8800</v>
      </c>
    </row>
    <row r="14" spans="1:4" ht="15.75">
      <c r="A14" s="33">
        <v>210</v>
      </c>
      <c r="B14" s="12" t="s">
        <v>15</v>
      </c>
      <c r="C14" s="15">
        <v>0</v>
      </c>
      <c r="D14" s="16">
        <v>14500</v>
      </c>
    </row>
    <row r="15" spans="1:4" ht="15.75">
      <c r="A15" s="33">
        <v>211</v>
      </c>
      <c r="B15" s="12" t="s">
        <v>16</v>
      </c>
      <c r="C15" s="15">
        <v>0</v>
      </c>
      <c r="D15" s="16">
        <v>100000</v>
      </c>
    </row>
    <row r="16" spans="1:4" ht="15.75">
      <c r="A16" s="33">
        <v>310</v>
      </c>
      <c r="B16" s="12" t="s">
        <v>44</v>
      </c>
      <c r="C16" s="15">
        <v>0</v>
      </c>
      <c r="D16" s="16">
        <v>40000</v>
      </c>
    </row>
    <row r="17" spans="1:4" ht="15.75">
      <c r="A17" s="33">
        <v>311</v>
      </c>
      <c r="B17" s="12" t="s">
        <v>17</v>
      </c>
      <c r="C17" s="15">
        <v>0</v>
      </c>
      <c r="D17" s="16">
        <v>0</v>
      </c>
    </row>
    <row r="18" spans="1:4" ht="15.75">
      <c r="A18" s="33">
        <v>312</v>
      </c>
      <c r="B18" s="12" t="s">
        <v>18</v>
      </c>
      <c r="C18" s="15">
        <v>0</v>
      </c>
      <c r="D18" s="16">
        <v>-98150</v>
      </c>
    </row>
    <row r="19" spans="1:4" ht="15.75">
      <c r="A19" s="33">
        <v>410</v>
      </c>
      <c r="B19" s="12" t="s">
        <v>19</v>
      </c>
      <c r="C19" s="15">
        <v>0</v>
      </c>
      <c r="D19" s="16">
        <v>0</v>
      </c>
    </row>
    <row r="20" spans="1:4" ht="15.75">
      <c r="A20" s="33">
        <v>411</v>
      </c>
      <c r="B20" s="12" t="s">
        <v>20</v>
      </c>
      <c r="C20" s="15">
        <v>0</v>
      </c>
      <c r="D20" s="16">
        <v>0</v>
      </c>
    </row>
    <row r="21" spans="1:4" ht="15.75">
      <c r="A21" s="33">
        <v>412</v>
      </c>
      <c r="B21" s="12" t="s">
        <v>21</v>
      </c>
      <c r="C21" s="15">
        <v>0</v>
      </c>
      <c r="D21" s="16">
        <v>0</v>
      </c>
    </row>
    <row r="22" spans="1:4" ht="15.75">
      <c r="A22" s="33">
        <v>420</v>
      </c>
      <c r="B22" s="12" t="s">
        <v>22</v>
      </c>
      <c r="C22" s="15">
        <v>0</v>
      </c>
      <c r="D22" s="16">
        <v>0</v>
      </c>
    </row>
    <row r="23" spans="1:4" ht="15.75">
      <c r="A23" s="33">
        <v>421</v>
      </c>
      <c r="B23" s="12" t="s">
        <v>23</v>
      </c>
      <c r="C23" s="15">
        <v>0</v>
      </c>
      <c r="D23" s="16">
        <v>0</v>
      </c>
    </row>
    <row r="24" spans="1:4" ht="15.75">
      <c r="A24" s="33">
        <v>422</v>
      </c>
      <c r="B24" s="12" t="s">
        <v>24</v>
      </c>
      <c r="C24" s="15">
        <v>0</v>
      </c>
      <c r="D24" s="16">
        <v>0</v>
      </c>
    </row>
    <row r="25" spans="1:4" ht="15.75">
      <c r="A25" s="33">
        <v>510</v>
      </c>
      <c r="B25" s="12" t="s">
        <v>25</v>
      </c>
      <c r="C25" s="15">
        <v>0</v>
      </c>
      <c r="D25" s="16">
        <v>0</v>
      </c>
    </row>
    <row r="26" spans="1:4" ht="15.75">
      <c r="A26" s="33">
        <v>511</v>
      </c>
      <c r="B26" s="12" t="s">
        <v>26</v>
      </c>
      <c r="C26" s="15">
        <v>0</v>
      </c>
      <c r="D26" s="16">
        <v>0</v>
      </c>
    </row>
    <row r="27" spans="1:4" ht="15.75">
      <c r="A27" s="33">
        <v>512</v>
      </c>
      <c r="B27" s="12" t="s">
        <v>27</v>
      </c>
      <c r="C27" s="15">
        <v>0</v>
      </c>
      <c r="D27" s="16">
        <v>0</v>
      </c>
    </row>
    <row r="28" spans="1:4" ht="15.75">
      <c r="A28" s="33">
        <v>513</v>
      </c>
      <c r="B28" s="12" t="s">
        <v>33</v>
      </c>
      <c r="C28" s="15">
        <v>0</v>
      </c>
      <c r="D28" s="16">
        <v>0</v>
      </c>
    </row>
    <row r="29" spans="1:4" ht="15.75">
      <c r="A29" s="33">
        <v>514</v>
      </c>
      <c r="B29" s="12" t="s">
        <v>28</v>
      </c>
      <c r="C29" s="15">
        <v>0</v>
      </c>
      <c r="D29" s="16">
        <v>0</v>
      </c>
    </row>
    <row r="30" spans="1:4" ht="15.75">
      <c r="A30" s="33">
        <v>515</v>
      </c>
      <c r="B30" s="12" t="s">
        <v>29</v>
      </c>
      <c r="C30" s="15">
        <v>0</v>
      </c>
      <c r="D30" s="16">
        <v>0</v>
      </c>
    </row>
    <row r="31" spans="1:4" ht="15.75">
      <c r="A31" s="33">
        <v>516</v>
      </c>
      <c r="B31" s="12" t="s">
        <v>30</v>
      </c>
      <c r="C31" s="15">
        <v>0</v>
      </c>
      <c r="D31" s="16">
        <v>0</v>
      </c>
    </row>
    <row r="32" spans="1:4" ht="15.75">
      <c r="A32" s="33">
        <v>519</v>
      </c>
      <c r="B32" s="12" t="s">
        <v>31</v>
      </c>
      <c r="C32" s="15">
        <v>0</v>
      </c>
      <c r="D32" s="16">
        <v>0</v>
      </c>
    </row>
    <row r="33" spans="1:4" ht="16.5" thickBot="1">
      <c r="A33" s="33">
        <v>600</v>
      </c>
      <c r="B33" s="12" t="s">
        <v>32</v>
      </c>
      <c r="C33" s="17">
        <v>0</v>
      </c>
      <c r="D33" s="18">
        <v>0</v>
      </c>
    </row>
    <row r="34" spans="1:4" ht="16.5" thickBot="1">
      <c r="A34" s="137" t="s">
        <v>94</v>
      </c>
      <c r="B34" s="122"/>
      <c r="C34" s="97">
        <f>+SUM(C6:C33)</f>
        <v>65150</v>
      </c>
      <c r="D34" s="98">
        <f>+SUM(D6:D33)</f>
        <v>65150</v>
      </c>
    </row>
    <row r="35" spans="1:4" ht="17.25" thickBot="1" thickTop="1">
      <c r="A35" s="34"/>
      <c r="B35" s="96"/>
      <c r="C35" s="26"/>
      <c r="D35" s="27"/>
    </row>
  </sheetData>
  <sheetProtection/>
  <mergeCells count="4">
    <mergeCell ref="A34:B34"/>
    <mergeCell ref="A1:D1"/>
    <mergeCell ref="A2:D2"/>
    <mergeCell ref="A3:D3"/>
  </mergeCells>
  <printOptions/>
  <pageMargins left="1.07" right="0.7" top="0.75" bottom="0.75" header="0.3" footer="0.3"/>
  <pageSetup horizontalDpi="180" verticalDpi="1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140625" style="1" customWidth="1"/>
    <col min="2" max="2" width="4.8515625" style="1" customWidth="1"/>
    <col min="3" max="3" width="3.8515625" style="1" customWidth="1"/>
    <col min="4" max="4" width="27.28125" style="1" customWidth="1"/>
    <col min="5" max="6" width="14.28125" style="2" customWidth="1"/>
    <col min="7" max="16384" width="9.140625" style="1" customWidth="1"/>
  </cols>
  <sheetData>
    <row r="1" spans="1:6" ht="25.5">
      <c r="A1" s="126" t="s">
        <v>0</v>
      </c>
      <c r="B1" s="126"/>
      <c r="C1" s="126"/>
      <c r="D1" s="126"/>
      <c r="E1" s="126"/>
      <c r="F1" s="126"/>
    </row>
    <row r="2" spans="1:6" ht="15.75">
      <c r="A2" s="127" t="s">
        <v>78</v>
      </c>
      <c r="B2" s="127"/>
      <c r="C2" s="127"/>
      <c r="D2" s="127"/>
      <c r="E2" s="127"/>
      <c r="F2" s="127"/>
    </row>
    <row r="3" spans="1:6" ht="15.75">
      <c r="A3" s="127" t="s">
        <v>79</v>
      </c>
      <c r="B3" s="127"/>
      <c r="C3" s="127"/>
      <c r="D3" s="127"/>
      <c r="E3" s="127"/>
      <c r="F3" s="127"/>
    </row>
    <row r="4" ht="6.75" customHeight="1"/>
    <row r="5" spans="1:6" ht="16.5" thickBot="1">
      <c r="A5" s="128" t="s">
        <v>36</v>
      </c>
      <c r="B5" s="128"/>
      <c r="C5" s="128"/>
      <c r="D5" s="128"/>
      <c r="E5" s="128"/>
      <c r="F5" s="128"/>
    </row>
    <row r="6" spans="1:6" s="5" customFormat="1" ht="16.5" thickBot="1">
      <c r="A6" s="125" t="s">
        <v>37</v>
      </c>
      <c r="B6" s="124"/>
      <c r="C6" s="123" t="s">
        <v>38</v>
      </c>
      <c r="D6" s="124"/>
      <c r="E6" s="111" t="s">
        <v>39</v>
      </c>
      <c r="F6" s="112" t="s">
        <v>40</v>
      </c>
    </row>
    <row r="7" spans="1:6" ht="15.75">
      <c r="A7" s="28" t="s">
        <v>41</v>
      </c>
      <c r="B7" s="6"/>
      <c r="C7" s="7"/>
      <c r="D7" s="8"/>
      <c r="E7" s="9"/>
      <c r="F7" s="10"/>
    </row>
    <row r="8" spans="1:6" ht="15.75">
      <c r="A8" s="29" t="s">
        <v>42</v>
      </c>
      <c r="B8" s="12"/>
      <c r="C8" s="13"/>
      <c r="D8" s="14"/>
      <c r="E8" s="15"/>
      <c r="F8" s="16"/>
    </row>
    <row r="9" spans="1:6" ht="15.75">
      <c r="A9" s="11"/>
      <c r="B9" s="12"/>
      <c r="C9" s="13"/>
      <c r="D9" s="14"/>
      <c r="E9" s="15"/>
      <c r="F9" s="16"/>
    </row>
    <row r="10" spans="1:6" ht="15.75">
      <c r="A10" s="11"/>
      <c r="B10" s="12"/>
      <c r="C10" s="13"/>
      <c r="D10" s="14"/>
      <c r="E10" s="15"/>
      <c r="F10" s="16"/>
    </row>
    <row r="11" spans="1:6" ht="15.75">
      <c r="A11" s="11"/>
      <c r="B11" s="12"/>
      <c r="C11" s="13"/>
      <c r="D11" s="14"/>
      <c r="E11" s="15"/>
      <c r="F11" s="16"/>
    </row>
    <row r="12" spans="1:6" ht="15.75">
      <c r="A12" s="11"/>
      <c r="B12" s="12"/>
      <c r="C12" s="13"/>
      <c r="D12" s="14"/>
      <c r="E12" s="15"/>
      <c r="F12" s="16"/>
    </row>
    <row r="13" spans="1:6" ht="15.75">
      <c r="A13" s="11"/>
      <c r="B13" s="12"/>
      <c r="C13" s="13"/>
      <c r="D13" s="14"/>
      <c r="E13" s="15"/>
      <c r="F13" s="16"/>
    </row>
    <row r="14" spans="1:6" ht="15.75">
      <c r="A14" s="11"/>
      <c r="B14" s="12"/>
      <c r="C14" s="13"/>
      <c r="D14" s="14"/>
      <c r="E14" s="15"/>
      <c r="F14" s="16"/>
    </row>
    <row r="15" spans="1:6" ht="15.75">
      <c r="A15" s="11"/>
      <c r="B15" s="12"/>
      <c r="C15" s="13"/>
      <c r="D15" s="14"/>
      <c r="E15" s="15"/>
      <c r="F15" s="16"/>
    </row>
    <row r="16" spans="1:6" ht="15.75">
      <c r="A16" s="11"/>
      <c r="B16" s="12"/>
      <c r="C16" s="13"/>
      <c r="D16" s="14"/>
      <c r="E16" s="15"/>
      <c r="F16" s="16"/>
    </row>
    <row r="17" spans="1:6" ht="15.75">
      <c r="A17" s="11"/>
      <c r="B17" s="12"/>
      <c r="C17" s="13"/>
      <c r="D17" s="14"/>
      <c r="E17" s="15"/>
      <c r="F17" s="16"/>
    </row>
    <row r="18" spans="1:6" ht="15.75">
      <c r="A18" s="11"/>
      <c r="B18" s="12"/>
      <c r="C18" s="13"/>
      <c r="D18" s="14"/>
      <c r="E18" s="15"/>
      <c r="F18" s="16"/>
    </row>
    <row r="19" spans="1:6" ht="15.75">
      <c r="A19" s="11"/>
      <c r="B19" s="12"/>
      <c r="C19" s="13"/>
      <c r="D19" s="14"/>
      <c r="E19" s="15"/>
      <c r="F19" s="16"/>
    </row>
    <row r="20" spans="1:6" ht="15.75">
      <c r="A20" s="11"/>
      <c r="B20" s="12"/>
      <c r="C20" s="13"/>
      <c r="D20" s="14"/>
      <c r="E20" s="15"/>
      <c r="F20" s="16"/>
    </row>
    <row r="21" spans="1:6" ht="15.75">
      <c r="A21" s="11"/>
      <c r="B21" s="12"/>
      <c r="C21" s="13"/>
      <c r="D21" s="14"/>
      <c r="E21" s="15"/>
      <c r="F21" s="16"/>
    </row>
    <row r="22" spans="1:6" ht="15.75">
      <c r="A22" s="11"/>
      <c r="B22" s="12"/>
      <c r="C22" s="13"/>
      <c r="D22" s="14"/>
      <c r="E22" s="15"/>
      <c r="F22" s="16"/>
    </row>
    <row r="23" spans="1:6" ht="15.75">
      <c r="A23" s="11"/>
      <c r="B23" s="12"/>
      <c r="C23" s="13"/>
      <c r="D23" s="14"/>
      <c r="E23" s="15"/>
      <c r="F23" s="16"/>
    </row>
    <row r="24" spans="1:6" ht="15.75">
      <c r="A24" s="11"/>
      <c r="B24" s="12"/>
      <c r="C24" s="13"/>
      <c r="D24" s="14"/>
      <c r="E24" s="15"/>
      <c r="F24" s="16"/>
    </row>
    <row r="25" spans="1:6" ht="15.75">
      <c r="A25" s="11"/>
      <c r="B25" s="12"/>
      <c r="C25" s="13"/>
      <c r="D25" s="14"/>
      <c r="E25" s="15"/>
      <c r="F25" s="16"/>
    </row>
    <row r="26" spans="1:6" ht="15.75">
      <c r="A26" s="11"/>
      <c r="B26" s="12"/>
      <c r="C26" s="13"/>
      <c r="D26" s="14"/>
      <c r="E26" s="15"/>
      <c r="F26" s="16"/>
    </row>
    <row r="27" spans="1:6" ht="15.75">
      <c r="A27" s="11"/>
      <c r="B27" s="12"/>
      <c r="C27" s="13"/>
      <c r="D27" s="14"/>
      <c r="E27" s="15"/>
      <c r="F27" s="16"/>
    </row>
    <row r="28" spans="1:6" ht="15.75">
      <c r="A28" s="11"/>
      <c r="B28" s="12"/>
      <c r="C28" s="13"/>
      <c r="D28" s="14"/>
      <c r="E28" s="15"/>
      <c r="F28" s="16"/>
    </row>
    <row r="29" spans="1:6" ht="15.75">
      <c r="A29" s="11"/>
      <c r="B29" s="12"/>
      <c r="C29" s="13"/>
      <c r="D29" s="14"/>
      <c r="E29" s="15"/>
      <c r="F29" s="16"/>
    </row>
    <row r="30" spans="1:6" ht="15.75">
      <c r="A30" s="11"/>
      <c r="B30" s="12"/>
      <c r="C30" s="13"/>
      <c r="D30" s="14"/>
      <c r="E30" s="15"/>
      <c r="F30" s="16"/>
    </row>
    <row r="31" spans="1:6" ht="15.75">
      <c r="A31" s="11"/>
      <c r="B31" s="12"/>
      <c r="C31" s="13"/>
      <c r="D31" s="14"/>
      <c r="E31" s="17"/>
      <c r="F31" s="18"/>
    </row>
    <row r="32" spans="1:6" ht="16.5" thickBot="1">
      <c r="A32" s="19"/>
      <c r="B32" s="120" t="s">
        <v>72</v>
      </c>
      <c r="C32" s="121"/>
      <c r="D32" s="122"/>
      <c r="E32" s="20">
        <f>SUM(E7:E31)</f>
        <v>0</v>
      </c>
      <c r="F32" s="21">
        <f>SUM(F7:F31)</f>
        <v>0</v>
      </c>
    </row>
    <row r="33" spans="1:6" ht="17.25" thickBot="1" thickTop="1">
      <c r="A33" s="22"/>
      <c r="B33" s="23"/>
      <c r="C33" s="24"/>
      <c r="D33" s="25"/>
      <c r="E33" s="26"/>
      <c r="F33" s="27"/>
    </row>
  </sheetData>
  <sheetProtection/>
  <mergeCells count="7">
    <mergeCell ref="B32:D32"/>
    <mergeCell ref="A1:F1"/>
    <mergeCell ref="A2:F2"/>
    <mergeCell ref="A3:F3"/>
    <mergeCell ref="A5:F5"/>
    <mergeCell ref="A6:B6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H40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44.57421875" style="1" customWidth="1"/>
    <col min="4" max="6" width="14.7109375" style="2" customWidth="1"/>
    <col min="7" max="8" width="9.140625" style="2" customWidth="1"/>
    <col min="9" max="16384" width="9.140625" style="1" customWidth="1"/>
  </cols>
  <sheetData>
    <row r="1" spans="1:8" s="110" customFormat="1" ht="12.75">
      <c r="A1" s="154" t="s">
        <v>96</v>
      </c>
      <c r="B1" s="155"/>
      <c r="C1" s="155"/>
      <c r="D1" s="155"/>
      <c r="E1" s="155"/>
      <c r="F1" s="155"/>
      <c r="G1" s="109"/>
      <c r="H1" s="109"/>
    </row>
    <row r="3" spans="1:8" s="54" customFormat="1" ht="25.5">
      <c r="A3" s="126" t="s">
        <v>80</v>
      </c>
      <c r="B3" s="147"/>
      <c r="C3" s="147"/>
      <c r="D3" s="147"/>
      <c r="E3" s="147"/>
      <c r="F3" s="147"/>
      <c r="G3" s="70"/>
      <c r="H3" s="70"/>
    </row>
    <row r="4" spans="1:8" s="54" customFormat="1" ht="15.75">
      <c r="A4" s="127" t="s">
        <v>8</v>
      </c>
      <c r="B4" s="148"/>
      <c r="C4" s="148"/>
      <c r="D4" s="148"/>
      <c r="E4" s="148"/>
      <c r="F4" s="148"/>
      <c r="G4" s="70"/>
      <c r="H4" s="70"/>
    </row>
    <row r="5" spans="1:8" s="54" customFormat="1" ht="15.75">
      <c r="A5" s="127" t="s">
        <v>59</v>
      </c>
      <c r="B5" s="148"/>
      <c r="C5" s="148"/>
      <c r="D5" s="148"/>
      <c r="E5" s="148"/>
      <c r="F5" s="148"/>
      <c r="G5" s="70"/>
      <c r="H5" s="70"/>
    </row>
    <row r="6" spans="1:6" ht="15.75" customHeight="1" thickBot="1">
      <c r="A6" s="156" t="s">
        <v>76</v>
      </c>
      <c r="B6" s="157"/>
      <c r="C6" s="157"/>
      <c r="D6" s="157"/>
      <c r="E6" s="157"/>
      <c r="F6" s="157"/>
    </row>
    <row r="7" spans="1:6" ht="16.5" thickTop="1">
      <c r="A7" s="101" t="s">
        <v>45</v>
      </c>
      <c r="B7" s="102"/>
      <c r="C7" s="102"/>
      <c r="D7" s="103"/>
      <c r="E7" s="103"/>
      <c r="F7" s="104"/>
    </row>
    <row r="8" spans="1:6" ht="15.75">
      <c r="A8" s="46"/>
      <c r="B8" s="66" t="s">
        <v>19</v>
      </c>
      <c r="C8" s="14"/>
      <c r="D8" s="15"/>
      <c r="E8" s="15"/>
      <c r="F8" s="16">
        <v>12000000</v>
      </c>
    </row>
    <row r="9" spans="1:6" ht="15.75">
      <c r="A9" s="46"/>
      <c r="B9" s="66"/>
      <c r="C9" s="14"/>
      <c r="D9" s="15"/>
      <c r="E9" s="15"/>
      <c r="F9" s="16"/>
    </row>
    <row r="10" spans="1:6" ht="15.75">
      <c r="A10" s="72" t="s">
        <v>47</v>
      </c>
      <c r="B10" s="66"/>
      <c r="C10" s="14"/>
      <c r="D10" s="15"/>
      <c r="E10" s="15"/>
      <c r="F10" s="16"/>
    </row>
    <row r="11" spans="1:6" ht="15.75">
      <c r="A11" s="72"/>
      <c r="B11" s="66" t="s">
        <v>81</v>
      </c>
      <c r="C11" s="14"/>
      <c r="D11" s="15"/>
      <c r="E11" s="15"/>
      <c r="F11" s="16"/>
    </row>
    <row r="12" spans="1:6" ht="15.75">
      <c r="A12" s="46"/>
      <c r="B12" s="66"/>
      <c r="C12" s="66" t="s">
        <v>49</v>
      </c>
      <c r="D12" s="15">
        <v>650000</v>
      </c>
      <c r="E12" s="15"/>
      <c r="F12" s="16"/>
    </row>
    <row r="13" spans="1:6" ht="16.5" thickBot="1">
      <c r="A13" s="46"/>
      <c r="B13" s="66"/>
      <c r="C13" s="14" t="s">
        <v>22</v>
      </c>
      <c r="D13" s="17">
        <v>4375000</v>
      </c>
      <c r="E13" s="15"/>
      <c r="F13" s="16"/>
    </row>
    <row r="14" spans="1:6" ht="15.75">
      <c r="A14" s="46"/>
      <c r="B14" s="66"/>
      <c r="C14" s="14" t="s">
        <v>82</v>
      </c>
      <c r="D14" s="56">
        <f>SUM(D12:D13)</f>
        <v>5025000</v>
      </c>
      <c r="E14" s="15"/>
      <c r="F14" s="16"/>
    </row>
    <row r="15" spans="1:6" ht="16.5" thickBot="1">
      <c r="A15" s="46"/>
      <c r="B15" s="66"/>
      <c r="C15" s="14" t="s">
        <v>52</v>
      </c>
      <c r="D15" s="17">
        <v>-625000</v>
      </c>
      <c r="E15" s="15"/>
      <c r="F15" s="16"/>
    </row>
    <row r="16" spans="1:6" ht="15.75">
      <c r="A16" s="46"/>
      <c r="B16" s="66"/>
      <c r="C16" s="62" t="s">
        <v>83</v>
      </c>
      <c r="D16" s="56"/>
      <c r="E16" s="15">
        <f>D14+D15</f>
        <v>4400000</v>
      </c>
      <c r="F16" s="16"/>
    </row>
    <row r="17" spans="1:6" ht="15.75">
      <c r="A17" s="46"/>
      <c r="B17" s="66"/>
      <c r="C17" s="62"/>
      <c r="D17" s="15"/>
      <c r="E17" s="15"/>
      <c r="F17" s="16"/>
    </row>
    <row r="18" spans="1:6" ht="15.75">
      <c r="A18" s="46"/>
      <c r="B18" s="66" t="s">
        <v>84</v>
      </c>
      <c r="C18" s="14"/>
      <c r="D18" s="15"/>
      <c r="E18" s="15"/>
      <c r="F18" s="16"/>
    </row>
    <row r="19" spans="1:6" ht="15.75">
      <c r="A19" s="46"/>
      <c r="B19" s="66"/>
      <c r="C19" s="14" t="s">
        <v>49</v>
      </c>
      <c r="D19" s="15">
        <v>32000</v>
      </c>
      <c r="E19" s="15"/>
      <c r="F19" s="16"/>
    </row>
    <row r="20" spans="1:6" ht="16.5" thickBot="1">
      <c r="A20" s="46"/>
      <c r="B20" s="66"/>
      <c r="C20" s="14" t="s">
        <v>22</v>
      </c>
      <c r="D20" s="17">
        <v>217000</v>
      </c>
      <c r="E20" s="15"/>
      <c r="F20" s="16"/>
    </row>
    <row r="21" spans="1:6" ht="15.75">
      <c r="A21" s="46"/>
      <c r="B21" s="66"/>
      <c r="C21" s="14" t="s">
        <v>82</v>
      </c>
      <c r="D21" s="56">
        <f>SUM(D19:D20)</f>
        <v>249000</v>
      </c>
      <c r="E21" s="15"/>
      <c r="F21" s="16"/>
    </row>
    <row r="22" spans="1:6" ht="16.5" thickBot="1">
      <c r="A22" s="46"/>
      <c r="B22" s="66"/>
      <c r="C22" s="14" t="s">
        <v>52</v>
      </c>
      <c r="D22" s="17">
        <v>-1600</v>
      </c>
      <c r="E22" s="15"/>
      <c r="F22" s="16"/>
    </row>
    <row r="23" spans="1:6" ht="15.75">
      <c r="A23" s="72"/>
      <c r="B23" s="66"/>
      <c r="C23" s="62" t="s">
        <v>85</v>
      </c>
      <c r="D23" s="56"/>
      <c r="E23" s="15">
        <f>D21+D22</f>
        <v>247400</v>
      </c>
      <c r="F23" s="16"/>
    </row>
    <row r="24" spans="1:6" ht="15.75">
      <c r="A24" s="46"/>
      <c r="B24" s="66"/>
      <c r="C24" s="14"/>
      <c r="D24" s="15"/>
      <c r="E24" s="15"/>
      <c r="F24" s="16"/>
    </row>
    <row r="25" spans="1:6" ht="15.75">
      <c r="A25" s="46"/>
      <c r="B25" s="66" t="s">
        <v>86</v>
      </c>
      <c r="C25" s="14"/>
      <c r="D25" s="15"/>
      <c r="E25" s="15"/>
      <c r="F25" s="16"/>
    </row>
    <row r="26" spans="1:6" ht="15.75">
      <c r="A26" s="46"/>
      <c r="B26" s="66"/>
      <c r="C26" s="14" t="s">
        <v>49</v>
      </c>
      <c r="D26" s="15">
        <v>216000</v>
      </c>
      <c r="E26" s="15"/>
      <c r="F26" s="16"/>
    </row>
    <row r="27" spans="1:6" ht="16.5" thickBot="1">
      <c r="A27" s="46"/>
      <c r="B27" s="66"/>
      <c r="C27" s="14" t="s">
        <v>22</v>
      </c>
      <c r="D27" s="17">
        <v>648000</v>
      </c>
      <c r="E27" s="15"/>
      <c r="F27" s="16"/>
    </row>
    <row r="28" spans="1:6" ht="15.75">
      <c r="A28" s="46"/>
      <c r="B28" s="66"/>
      <c r="C28" s="14" t="s">
        <v>82</v>
      </c>
      <c r="D28" s="56">
        <f>D26+D27</f>
        <v>864000</v>
      </c>
      <c r="E28" s="15"/>
      <c r="F28" s="16"/>
    </row>
    <row r="29" spans="1:6" ht="16.5" thickBot="1">
      <c r="A29" s="46"/>
      <c r="B29" s="66"/>
      <c r="C29" s="14" t="s">
        <v>52</v>
      </c>
      <c r="D29" s="17">
        <v>-288000</v>
      </c>
      <c r="E29" s="15"/>
      <c r="F29" s="16"/>
    </row>
    <row r="30" spans="1:6" ht="16.5" thickBot="1">
      <c r="A30" s="46"/>
      <c r="B30" s="66"/>
      <c r="C30" s="62" t="s">
        <v>87</v>
      </c>
      <c r="D30" s="56"/>
      <c r="E30" s="17">
        <f>D28+D29</f>
        <v>576000</v>
      </c>
      <c r="F30" s="16"/>
    </row>
    <row r="31" spans="1:6" ht="16.5" thickBot="1">
      <c r="A31" s="46"/>
      <c r="B31" s="66"/>
      <c r="C31" s="78" t="s">
        <v>53</v>
      </c>
      <c r="D31" s="9"/>
      <c r="E31" s="56"/>
      <c r="F31" s="18">
        <f>-(E16+E23+E30)</f>
        <v>-5223400</v>
      </c>
    </row>
    <row r="32" spans="1:6" ht="15.75">
      <c r="A32" s="46"/>
      <c r="B32" s="66"/>
      <c r="C32" s="62" t="s">
        <v>88</v>
      </c>
      <c r="D32" s="9"/>
      <c r="E32" s="15"/>
      <c r="F32" s="60">
        <f>F8+F31</f>
        <v>6776600</v>
      </c>
    </row>
    <row r="33" spans="1:6" ht="15.75">
      <c r="A33" s="46"/>
      <c r="B33" s="66"/>
      <c r="C33" s="62"/>
      <c r="D33" s="9"/>
      <c r="E33" s="15"/>
      <c r="F33" s="16"/>
    </row>
    <row r="34" spans="1:6" ht="15.75">
      <c r="A34" s="72" t="s">
        <v>89</v>
      </c>
      <c r="B34" s="66"/>
      <c r="C34" s="62"/>
      <c r="D34" s="9"/>
      <c r="E34" s="15"/>
      <c r="F34" s="16"/>
    </row>
    <row r="35" spans="1:6" ht="15.75">
      <c r="A35" s="46"/>
      <c r="B35" s="66" t="s">
        <v>90</v>
      </c>
      <c r="C35" s="62"/>
      <c r="D35" s="9"/>
      <c r="E35" s="15">
        <v>200000</v>
      </c>
      <c r="F35" s="16"/>
    </row>
    <row r="36" spans="1:6" ht="16.5" thickBot="1">
      <c r="A36" s="46"/>
      <c r="B36" s="66" t="s">
        <v>91</v>
      </c>
      <c r="C36" s="62"/>
      <c r="D36" s="9"/>
      <c r="E36" s="17">
        <v>300000</v>
      </c>
      <c r="F36" s="16"/>
    </row>
    <row r="37" spans="1:6" ht="16.5" thickBot="1">
      <c r="A37" s="46"/>
      <c r="B37" s="66"/>
      <c r="C37" s="62"/>
      <c r="D37" s="9"/>
      <c r="E37" s="56"/>
      <c r="F37" s="18">
        <f>-(E35+E36)</f>
        <v>-500000</v>
      </c>
    </row>
    <row r="38" spans="1:8" s="54" customFormat="1" ht="16.5" thickBot="1">
      <c r="A38" s="74"/>
      <c r="B38" s="75"/>
      <c r="C38" s="79" t="s">
        <v>92</v>
      </c>
      <c r="D38" s="80"/>
      <c r="E38" s="61"/>
      <c r="F38" s="81">
        <f>+F32+F37</f>
        <v>6276600</v>
      </c>
      <c r="G38" s="70"/>
      <c r="H38" s="70"/>
    </row>
    <row r="39" spans="1:6" ht="16.5" thickTop="1">
      <c r="A39" s="46"/>
      <c r="B39" s="66"/>
      <c r="C39" s="14"/>
      <c r="D39" s="15"/>
      <c r="E39" s="15"/>
      <c r="F39" s="10"/>
    </row>
    <row r="40" spans="1:6" ht="16.5" thickBot="1">
      <c r="A40" s="47"/>
      <c r="B40" s="67"/>
      <c r="C40" s="25"/>
      <c r="D40" s="31"/>
      <c r="E40" s="31"/>
      <c r="F40" s="77"/>
    </row>
  </sheetData>
  <sheetProtection/>
  <mergeCells count="5">
    <mergeCell ref="A1:F1"/>
    <mergeCell ref="A3:F3"/>
    <mergeCell ref="A4:F4"/>
    <mergeCell ref="A5:F5"/>
    <mergeCell ref="A6:F6"/>
  </mergeCells>
  <printOptions/>
  <pageMargins left="0.45" right="0.1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Windi</dc:creator>
  <cp:keywords/>
  <dc:description/>
  <cp:lastModifiedBy>Dipa</cp:lastModifiedBy>
  <cp:lastPrinted>2013-12-12T00:42:39Z</cp:lastPrinted>
  <dcterms:created xsi:type="dcterms:W3CDTF">2013-11-24T05:32:34Z</dcterms:created>
  <dcterms:modified xsi:type="dcterms:W3CDTF">2021-01-12T07:09:19Z</dcterms:modified>
  <cp:category/>
  <cp:version/>
  <cp:contentType/>
  <cp:contentStatus/>
</cp:coreProperties>
</file>